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980" yWindow="120" windowWidth="9195" windowHeight="14115" activeTab="0"/>
  </bookViews>
  <sheets>
    <sheet name="Open" sheetId="1" r:id="rId1"/>
    <sheet name="Table I" sheetId="2" r:id="rId2"/>
    <sheet name="Table I with est tax" sheetId="3" r:id="rId3"/>
  </sheets>
  <definedNames>
    <definedName name="_xlnm.Print_Area" localSheetId="1">'Table I'!$A$12:$F$65</definedName>
    <definedName name="_xlnm.Print_Area" localSheetId="2">'Table I with est tax'!$A$13:$G$63</definedName>
  </definedNames>
  <calcPr fullCalcOnLoad="1"/>
</workbook>
</file>

<file path=xl/comments2.xml><?xml version="1.0" encoding="utf-8"?>
<comments xmlns="http://schemas.openxmlformats.org/spreadsheetml/2006/main">
  <authors>
    <author>Joel Harvey</author>
  </authors>
  <commentList>
    <comment ref="B9" authorId="0">
      <text>
        <r>
          <rPr>
            <sz val="8"/>
            <color indexed="12"/>
            <rFont val="Arial"/>
            <family val="2"/>
          </rPr>
          <t>Instructions:
Complete the 2 data fields above.  Input to the yellow cells.
Customize the name field as necessary.</t>
        </r>
      </text>
    </comment>
    <comment ref="AH11" authorId="0">
      <text>
        <r>
          <rPr>
            <sz val="8"/>
            <color indexed="12"/>
            <rFont val="Arial"/>
            <family val="2"/>
          </rPr>
          <t>Table I Update Log
Updated from 2008 Tax Facts P.155 - 3/6/2008</t>
        </r>
      </text>
    </comment>
  </commentList>
</comments>
</file>

<file path=xl/comments3.xml><?xml version="1.0" encoding="utf-8"?>
<comments xmlns="http://schemas.openxmlformats.org/spreadsheetml/2006/main">
  <authors>
    <author>Joel Harvey</author>
  </authors>
  <commentList>
    <comment ref="B10" authorId="0">
      <text>
        <r>
          <rPr>
            <sz val="8"/>
            <color indexed="12"/>
            <rFont val="Tahoma"/>
            <family val="2"/>
          </rPr>
          <t>Instructions:
Complete the 3 data fields above.
Input to the yellow cells.
Customize the name field as necessary.</t>
        </r>
      </text>
    </comment>
    <comment ref="AH12" authorId="0">
      <text>
        <r>
          <rPr>
            <sz val="8"/>
            <color indexed="12"/>
            <rFont val="Arial"/>
            <family val="2"/>
          </rPr>
          <t>Table I Update Log
Updated from 2008 Tax Facts P.155 - 3/6/2008</t>
        </r>
      </text>
    </comment>
  </commentList>
</comments>
</file>

<file path=xl/sharedStrings.xml><?xml version="1.0" encoding="utf-8"?>
<sst xmlns="http://schemas.openxmlformats.org/spreadsheetml/2006/main" count="89" uniqueCount="67">
  <si>
    <t xml:space="preserve">Please select from the tabs below. </t>
  </si>
  <si>
    <t>We believe this information to be correct but we do not guarantee it.</t>
  </si>
  <si>
    <t>This information should be reviewed by your advisors.</t>
  </si>
  <si>
    <t>It is not tax or legal advise.</t>
  </si>
  <si>
    <t>Harvey Insurance Resources</t>
  </si>
  <si>
    <t>855 Willow Tree Circle</t>
  </si>
  <si>
    <t>Suite 201</t>
  </si>
  <si>
    <t>Cordova, TN  38018</t>
  </si>
  <si>
    <t>901.624.5949</t>
  </si>
  <si>
    <t>hir@att.net</t>
  </si>
  <si>
    <t>www.hirmemphis.com</t>
  </si>
  <si>
    <t xml:space="preserve">   Uniform group term premium</t>
  </si>
  <si>
    <t>Compute the cost of excess group term life insurance</t>
  </si>
  <si>
    <t xml:space="preserve">Attained Age (last day of tax year)                </t>
  </si>
  <si>
    <t>What is the total amount of group life ins.</t>
  </si>
  <si>
    <t>Instructions</t>
  </si>
  <si>
    <t>Total group term life in force:</t>
  </si>
  <si>
    <t>Group term subject to taxation:</t>
  </si>
  <si>
    <t>Prepared For:</t>
  </si>
  <si>
    <t>Enter name here</t>
  </si>
  <si>
    <t>Age:</t>
  </si>
  <si>
    <t>Table "I"</t>
  </si>
  <si>
    <t xml:space="preserve">Per (000)  </t>
  </si>
  <si>
    <t>AGE</t>
  </si>
  <si>
    <t xml:space="preserve">Per Mo.  </t>
  </si>
  <si>
    <t>Mo. Rate</t>
  </si>
  <si>
    <t>Taxable Amount</t>
  </si>
  <si>
    <t>LOOKUP TABLES</t>
  </si>
  <si>
    <t>Section 79 data on Non-discrimination</t>
  </si>
  <si>
    <t>TABLE "I" RATES</t>
  </si>
  <si>
    <t>Source:  Principal Mutual 12.92 Legislative Update</t>
  </si>
  <si>
    <t>Non-discrimination rules of section 79 are satisfied when plans do not favor key employees in terms</t>
  </si>
  <si>
    <t>of eligibility to participate and benefits available.</t>
  </si>
  <si>
    <t>Eligibility to participate rules are satisfied when:</t>
  </si>
  <si>
    <t>1.  The plan benefits 70% of all employees.</t>
  </si>
  <si>
    <t>2.  85% or more of all employees who participate are not key employees.</t>
  </si>
  <si>
    <t>3.  The plan benefits a class of employees which the secretary has found does not discriminate</t>
  </si>
  <si>
    <t xml:space="preserve">     in favor of key employees., or</t>
  </si>
  <si>
    <t>4.  The benefits are part of a cafeteria plan and satisfy the non-discrimination rules under section 125.</t>
  </si>
  <si>
    <t xml:space="preserve">     The benefit tests are generally satisfied when all benefits available to the key employees are</t>
  </si>
  <si>
    <t xml:space="preserve">     available to all other plan participants.</t>
  </si>
  <si>
    <t>Examples deemed to satisfy the benefit test are, (1) a single uniform % of salary, or (2) a single</t>
  </si>
  <si>
    <t xml:space="preserve"> common amount for all participants.</t>
  </si>
  <si>
    <t>Discrimination in a plan means the "key employee" pays for all levels of group life provided at the</t>
  </si>
  <si>
    <t xml:space="preserve">greater of plan costs or table I rates. (this includes the first $50,000 of coverage.  Non key employees </t>
  </si>
  <si>
    <t>are not penalized.</t>
  </si>
  <si>
    <t>Supplemental group term life does not result in taxation when the following rules are applied.</t>
  </si>
  <si>
    <t>1.  The supplemental plan is a separate plan from the basic group life plan.</t>
  </si>
  <si>
    <t>2.  The plan must be 100% employee pay all after taxes; and rates for the supplemental coverage</t>
  </si>
  <si>
    <t>may not straddle Table I values. Supplemental rates for all age brackets must all be greater or all</t>
  </si>
  <si>
    <t xml:space="preserve">be lower than the table I rates.  When supplemental group life does not satisfy the above it is included </t>
  </si>
  <si>
    <t xml:space="preserve">along with group life provided to determine the taxable threshold of excess of $50,000 rule. </t>
  </si>
  <si>
    <t xml:space="preserve">This information is in no way intended to represent tax or legal advise. </t>
  </si>
  <si>
    <t>You should consult you tax advisors for council.</t>
  </si>
  <si>
    <t>END OF DATA 12.23.92</t>
  </si>
  <si>
    <t>Based On:  Tax Facts1 - 2008 - Pg 155 - Updated 3/6/2008</t>
  </si>
  <si>
    <t>Source Updated:  Updated via Principal Mutual's Legislative Update - 12.1992 - (This is the finalization of the IRS 79 updates released by IRS 7.30.92</t>
  </si>
  <si>
    <t>What is the total amount of group life insurance</t>
  </si>
  <si>
    <t>What is your tax bracket</t>
  </si>
  <si>
    <t xml:space="preserve">       Tax Bracket:</t>
  </si>
  <si>
    <t>Est. Tax</t>
  </si>
  <si>
    <t xml:space="preserve"> premium cost and should be reviewed by your tax advisor.</t>
  </si>
  <si>
    <t>This guide is not tax or legal advice.  The guide is intended to provide a quick analysis of your uniform</t>
  </si>
  <si>
    <t>This guide is not tax or legal advice.  The guide is intended to provide a quick analysis of your uniform premium cost and</t>
  </si>
  <si>
    <t>should be reviewed by your tax advisor.</t>
  </si>
  <si>
    <t>© Copyright 1997-2012, HIR.  All rights reserved.</t>
  </si>
  <si>
    <t>01.11.2012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</si>
</sst>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77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b/>
      <sz val="9"/>
      <color indexed="55"/>
      <name val="Arial"/>
      <family val="2"/>
    </font>
    <font>
      <i/>
      <sz val="8"/>
      <color indexed="12"/>
      <name val="Arial"/>
      <family val="2"/>
    </font>
    <font>
      <i/>
      <u val="single"/>
      <sz val="10"/>
      <color indexed="12"/>
      <name val="Arial"/>
      <family val="2"/>
    </font>
    <font>
      <u val="single"/>
      <sz val="10"/>
      <color indexed="12"/>
      <name val="Times"/>
      <family val="0"/>
    </font>
    <font>
      <sz val="9"/>
      <color indexed="12"/>
      <name val="Arial"/>
      <family val="2"/>
    </font>
    <font>
      <sz val="8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2"/>
      <color indexed="62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2"/>
      <color indexed="18"/>
      <name val="Arial"/>
      <family val="2"/>
    </font>
    <font>
      <b/>
      <i/>
      <sz val="10"/>
      <name val="Arial"/>
      <family val="2"/>
    </font>
    <font>
      <sz val="11"/>
      <color indexed="12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indexed="62"/>
      <name val="Arial"/>
      <family val="2"/>
    </font>
    <font>
      <i/>
      <sz val="11"/>
      <color indexed="18"/>
      <name val="Arial"/>
      <family val="2"/>
    </font>
    <font>
      <i/>
      <sz val="10"/>
      <color indexed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i/>
      <sz val="8"/>
      <name val="Arial"/>
      <family val="2"/>
    </font>
    <font>
      <sz val="12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color indexed="12"/>
      <name val="Tahoma"/>
      <family val="2"/>
    </font>
    <font>
      <b/>
      <sz val="10"/>
      <color indexed="21"/>
      <name val="Arial"/>
      <family val="2"/>
    </font>
    <font>
      <sz val="7"/>
      <color indexed="18"/>
      <name val="Arial"/>
      <family val="2"/>
    </font>
    <font>
      <sz val="14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4"/>
      <color indexed="12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2" applyFont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5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/>
    </xf>
    <xf numFmtId="5" fontId="18" fillId="0" borderId="0" xfId="0" applyNumberFormat="1" applyFont="1" applyBorder="1" applyAlignment="1" applyProtection="1">
      <alignment horizontal="right"/>
      <protection/>
    </xf>
    <xf numFmtId="5" fontId="18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5" fontId="20" fillId="0" borderId="0" xfId="0" applyNumberFormat="1" applyFont="1" applyBorder="1" applyAlignment="1" applyProtection="1">
      <alignment horizontal="right"/>
      <protection locked="0"/>
    </xf>
    <xf numFmtId="10" fontId="18" fillId="0" borderId="0" xfId="0" applyNumberFormat="1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1" fillId="0" borderId="14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right"/>
      <protection/>
    </xf>
    <xf numFmtId="7" fontId="15" fillId="0" borderId="0" xfId="0" applyNumberFormat="1" applyFont="1" applyBorder="1" applyAlignment="1" applyProtection="1">
      <alignment horizontal="center"/>
      <protection/>
    </xf>
    <xf numFmtId="7" fontId="25" fillId="0" borderId="0" xfId="0" applyNumberFormat="1" applyFont="1" applyBorder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4" fontId="28" fillId="0" borderId="0" xfId="0" applyNumberFormat="1" applyFont="1" applyAlignment="1" applyProtection="1">
      <alignment horizontal="left"/>
      <protection/>
    </xf>
    <xf numFmtId="14" fontId="10" fillId="0" borderId="0" xfId="0" applyNumberFormat="1" applyFont="1" applyAlignment="1" applyProtection="1">
      <alignment horizontal="left"/>
      <protection/>
    </xf>
    <xf numFmtId="0" fontId="3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31" fillId="0" borderId="12" xfId="0" applyFont="1" applyBorder="1" applyAlignment="1" applyProtection="1">
      <alignment horizontal="center"/>
      <protection/>
    </xf>
    <xf numFmtId="0" fontId="31" fillId="0" borderId="13" xfId="0" applyFont="1" applyBorder="1" applyAlignment="1" applyProtection="1">
      <alignment/>
      <protection/>
    </xf>
    <xf numFmtId="0" fontId="29" fillId="0" borderId="17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7" fontId="0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7" fontId="0" fillId="0" borderId="13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4" fillId="0" borderId="0" xfId="0" applyNumberFormat="1" applyFont="1" applyBorder="1" applyAlignment="1" applyProtection="1">
      <alignment horizontal="right"/>
      <protection locked="0"/>
    </xf>
    <xf numFmtId="0" fontId="35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5" fillId="0" borderId="1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39" fillId="0" borderId="0" xfId="0" applyFont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7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center"/>
      <protection/>
    </xf>
    <xf numFmtId="0" fontId="36" fillId="0" borderId="14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right"/>
      <protection/>
    </xf>
    <xf numFmtId="0" fontId="37" fillId="0" borderId="14" xfId="0" applyFont="1" applyBorder="1" applyAlignment="1" applyProtection="1">
      <alignment horizontal="center"/>
      <protection/>
    </xf>
    <xf numFmtId="7" fontId="25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right"/>
      <protection locked="0"/>
    </xf>
    <xf numFmtId="5" fontId="2" fillId="33" borderId="17" xfId="0" applyNumberFormat="1" applyFont="1" applyFill="1" applyBorder="1" applyAlignment="1" applyProtection="1">
      <alignment horizontal="right"/>
      <protection locked="0"/>
    </xf>
    <xf numFmtId="5" fontId="2" fillId="33" borderId="16" xfId="0" applyNumberFormat="1" applyFont="1" applyFill="1" applyBorder="1" applyAlignment="1" applyProtection="1">
      <alignment horizontal="right"/>
      <protection locked="0"/>
    </xf>
    <xf numFmtId="10" fontId="2" fillId="33" borderId="17" xfId="0" applyNumberFormat="1" applyFont="1" applyFill="1" applyBorder="1" applyAlignment="1" applyProtection="1">
      <alignment horizontal="right"/>
      <protection locked="0"/>
    </xf>
    <xf numFmtId="0" fontId="29" fillId="0" borderId="10" xfId="0" applyFont="1" applyBorder="1" applyAlignment="1" applyProtection="1">
      <alignment horizontal="center"/>
      <protection/>
    </xf>
    <xf numFmtId="0" fontId="29" fillId="0" borderId="11" xfId="0" applyFont="1" applyBorder="1" applyAlignment="1" applyProtection="1">
      <alignment horizontal="center"/>
      <protection/>
    </xf>
    <xf numFmtId="0" fontId="29" fillId="0" borderId="18" xfId="0" applyFont="1" applyBorder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8</xdr:col>
      <xdr:colOff>428625</xdr:colOff>
      <xdr:row>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314325"/>
          <a:ext cx="5153025" cy="733425"/>
        </a:xfrm>
        <a:prstGeom prst="rect">
          <a:avLst/>
        </a:prstGeom>
        <a:solidFill>
          <a:srgbClr val="FFFFCC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Based on the government table I.  Determines the taxable income to an insured employee for group term life in excess of $50,000.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rmemph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K47"/>
  <sheetViews>
    <sheetView showGridLines="0" showRowColHeaders="0" tabSelected="1" zoomScalePageLayoutView="0" workbookViewId="0" topLeftCell="A1">
      <selection activeCell="C31" sqref="C31"/>
    </sheetView>
  </sheetViews>
  <sheetFormatPr defaultColWidth="9.140625" defaultRowHeight="12.75"/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2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4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4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70" t="s">
        <v>0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5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5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6" t="s">
        <v>1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6" t="s">
        <v>2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6" t="s">
        <v>3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6" t="s">
        <v>4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6" t="s">
        <v>5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6" t="s">
        <v>6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6" t="s">
        <v>7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6" t="s">
        <v>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3" t="s">
        <v>9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7" t="s">
        <v>10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8" t="s">
        <v>65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9" t="s">
        <v>66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0"/>
      <c r="D41" s="1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hyperlinks>
    <hyperlink ref="B27" r:id="rId1" display="www.hirmemphis.com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V92"/>
  <sheetViews>
    <sheetView showGridLines="0" showRowColHeaders="0" zoomScalePageLayoutView="0" workbookViewId="0" topLeftCell="A1">
      <selection activeCell="E6" sqref="E6"/>
    </sheetView>
  </sheetViews>
  <sheetFormatPr defaultColWidth="9.140625" defaultRowHeight="12.75"/>
  <cols>
    <col min="1" max="1" width="5.7109375" style="0" customWidth="1"/>
    <col min="2" max="2" width="9.140625" style="0" customWidth="1"/>
    <col min="3" max="3" width="14.7109375" style="0" customWidth="1"/>
    <col min="4" max="4" width="14.7109375" style="76" customWidth="1"/>
    <col min="5" max="5" width="16.00390625" style="0" customWidth="1"/>
  </cols>
  <sheetData>
    <row r="1" spans="1:48" ht="12.75">
      <c r="A1" s="12"/>
      <c r="B1" s="13"/>
      <c r="C1" s="12"/>
      <c r="D1" s="60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2.75">
      <c r="A2" s="12"/>
      <c r="B2" s="13"/>
      <c r="C2" s="12"/>
      <c r="D2" s="6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ht="15">
      <c r="A3" s="12"/>
      <c r="B3" s="12"/>
      <c r="C3" s="14" t="s">
        <v>11</v>
      </c>
      <c r="D3" s="60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</row>
    <row r="4" spans="1:48" ht="15">
      <c r="A4" s="12"/>
      <c r="B4" s="15" t="s">
        <v>12</v>
      </c>
      <c r="C4" s="14"/>
      <c r="D4" s="6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ht="12.75">
      <c r="A5" s="12"/>
      <c r="B5" s="13"/>
      <c r="C5" s="12"/>
      <c r="D5" s="6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ht="12.75">
      <c r="A6" s="12"/>
      <c r="B6" s="16" t="s">
        <v>13</v>
      </c>
      <c r="C6" s="17"/>
      <c r="D6" s="71"/>
      <c r="E6" s="93">
        <v>40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2.75">
      <c r="A7" s="12"/>
      <c r="B7" s="18" t="s">
        <v>14</v>
      </c>
      <c r="C7" s="19"/>
      <c r="D7" s="72"/>
      <c r="E7" s="94">
        <v>250000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ht="12.75">
      <c r="A8" s="12"/>
      <c r="B8" s="12"/>
      <c r="C8" s="12"/>
      <c r="D8" s="6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ht="12.75">
      <c r="A9" s="12"/>
      <c r="B9" s="20" t="s">
        <v>15</v>
      </c>
      <c r="C9" s="12"/>
      <c r="D9" s="6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8" ht="18">
      <c r="A10" s="12"/>
      <c r="B10" s="12"/>
      <c r="C10" s="12"/>
      <c r="D10" s="6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97" t="s">
        <v>27</v>
      </c>
      <c r="AH10" s="98"/>
      <c r="AI10" s="99"/>
      <c r="AJ10" s="12"/>
      <c r="AK10" s="12"/>
      <c r="AL10" s="12"/>
      <c r="AM10" s="12"/>
      <c r="AN10" s="46" t="s">
        <v>28</v>
      </c>
      <c r="AO10" s="12"/>
      <c r="AP10" s="12"/>
      <c r="AQ10" s="12"/>
      <c r="AR10" s="12"/>
      <c r="AS10" s="12"/>
      <c r="AT10" s="12"/>
      <c r="AU10" s="12"/>
      <c r="AV10" s="12"/>
    </row>
    <row r="11" spans="1:48" ht="18">
      <c r="A11" s="21"/>
      <c r="B11" s="22">
        <f>$E$13/1000</f>
        <v>200</v>
      </c>
      <c r="C11" s="21"/>
      <c r="D11" s="73"/>
      <c r="E11" s="23"/>
      <c r="F11" s="23"/>
      <c r="G11" s="2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47"/>
      <c r="AH11" s="12"/>
      <c r="AI11" s="48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spans="1:48" ht="15">
      <c r="A12" s="23"/>
      <c r="B12" s="24" t="s">
        <v>16</v>
      </c>
      <c r="C12" s="25"/>
      <c r="D12" s="34"/>
      <c r="E12" s="26">
        <f>+$E$7</f>
        <v>250000</v>
      </c>
      <c r="F12" s="12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49" t="s">
        <v>23</v>
      </c>
      <c r="AH12" s="50" t="s">
        <v>29</v>
      </c>
      <c r="AI12" s="51"/>
      <c r="AJ12" s="12"/>
      <c r="AK12" s="12"/>
      <c r="AL12" s="12"/>
      <c r="AM12" s="12"/>
      <c r="AN12" s="52" t="s">
        <v>30</v>
      </c>
      <c r="AO12" s="12"/>
      <c r="AP12" s="12"/>
      <c r="AQ12" s="12"/>
      <c r="AR12" s="12"/>
      <c r="AS12" s="12"/>
      <c r="AT12" s="12"/>
      <c r="AU12" s="12"/>
      <c r="AV12" s="12"/>
    </row>
    <row r="13" spans="1:48" ht="15">
      <c r="A13" s="23"/>
      <c r="B13" s="24" t="s">
        <v>17</v>
      </c>
      <c r="C13" s="25"/>
      <c r="D13" s="34"/>
      <c r="E13" s="27">
        <f>+E12-50000</f>
        <v>200000</v>
      </c>
      <c r="F13" s="12"/>
      <c r="G13" s="12"/>
      <c r="H13" s="12"/>
      <c r="I13" s="12"/>
      <c r="J13" s="12"/>
      <c r="K13" s="12"/>
      <c r="L13" s="12"/>
      <c r="M13" s="13"/>
      <c r="N13" s="13"/>
      <c r="O13" s="13"/>
      <c r="P13" s="13"/>
      <c r="Q13" s="13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53">
        <v>18</v>
      </c>
      <c r="AH13" s="54">
        <v>0.05</v>
      </c>
      <c r="AI13" s="48"/>
      <c r="AJ13" s="12"/>
      <c r="AK13" s="12" t="s">
        <v>31</v>
      </c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1:48" ht="14.25">
      <c r="A14" s="28"/>
      <c r="B14" s="29" t="s">
        <v>18</v>
      </c>
      <c r="C14" s="30"/>
      <c r="D14" s="74"/>
      <c r="E14" s="31" t="s">
        <v>19</v>
      </c>
      <c r="F14" s="12"/>
      <c r="G14" s="12"/>
      <c r="H14" s="12"/>
      <c r="I14" s="12"/>
      <c r="J14" s="12"/>
      <c r="K14" s="12"/>
      <c r="L14" s="12"/>
      <c r="M14" s="13"/>
      <c r="N14" s="13"/>
      <c r="O14" s="13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53">
        <v>19</v>
      </c>
      <c r="AH14" s="54">
        <v>0.05</v>
      </c>
      <c r="AI14" s="48"/>
      <c r="AJ14" s="12"/>
      <c r="AK14" s="12" t="s">
        <v>32</v>
      </c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1:48" ht="15">
      <c r="A15" s="28"/>
      <c r="B15" s="29" t="s">
        <v>20</v>
      </c>
      <c r="C15" s="24">
        <f>+$E$6</f>
        <v>40</v>
      </c>
      <c r="D15" s="74"/>
      <c r="E15" s="3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3">
        <v>20</v>
      </c>
      <c r="AH15" s="54">
        <v>0.05</v>
      </c>
      <c r="AI15" s="48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1:48" ht="21.75" customHeight="1">
      <c r="A16" s="33"/>
      <c r="B16" s="34"/>
      <c r="C16" s="65" t="s">
        <v>21</v>
      </c>
      <c r="D16" s="34"/>
      <c r="E16" s="83"/>
      <c r="F16" s="28"/>
      <c r="G16" s="2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53">
        <v>21</v>
      </c>
      <c r="AH16" s="54">
        <v>0.05</v>
      </c>
      <c r="AI16" s="48"/>
      <c r="AJ16" s="12"/>
      <c r="AK16" s="12" t="s">
        <v>33</v>
      </c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48" ht="12.75">
      <c r="A17" s="23"/>
      <c r="B17" s="35"/>
      <c r="C17" s="35" t="s">
        <v>22</v>
      </c>
      <c r="D17" s="35"/>
      <c r="E17" s="90"/>
      <c r="F17" s="36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53">
        <v>22</v>
      </c>
      <c r="AH17" s="54">
        <v>0.05</v>
      </c>
      <c r="AI17" s="48"/>
      <c r="AJ17" s="12"/>
      <c r="AK17" s="12" t="s">
        <v>34</v>
      </c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1:48" ht="12.75">
      <c r="A18" s="23"/>
      <c r="B18" s="37" t="s">
        <v>23</v>
      </c>
      <c r="C18" s="37" t="s">
        <v>24</v>
      </c>
      <c r="D18" s="37" t="s">
        <v>25</v>
      </c>
      <c r="E18" s="91" t="s">
        <v>26</v>
      </c>
      <c r="F18" s="38"/>
      <c r="G18" s="2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53">
        <v>23</v>
      </c>
      <c r="AH18" s="54">
        <v>0.05</v>
      </c>
      <c r="AI18" s="48"/>
      <c r="AJ18" s="12"/>
      <c r="AK18" s="12" t="s">
        <v>35</v>
      </c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1:48" ht="12.75">
      <c r="A19" s="23"/>
      <c r="B19" s="34">
        <f>+C15</f>
        <v>40</v>
      </c>
      <c r="C19" s="39">
        <f aca="true" t="shared" si="0" ref="C19:C59">VLOOKUP(B19,AG13:AH85,2)</f>
        <v>0.1</v>
      </c>
      <c r="D19" s="39">
        <f aca="true" t="shared" si="1" ref="D19:D59">$B$11*C19</f>
        <v>20</v>
      </c>
      <c r="E19" s="77">
        <f aca="true" t="shared" si="2" ref="E19:E59">D19*12</f>
        <v>240</v>
      </c>
      <c r="F19" s="40"/>
      <c r="G19" s="2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53">
        <v>24</v>
      </c>
      <c r="AH19" s="54">
        <v>0.05</v>
      </c>
      <c r="AI19" s="48"/>
      <c r="AJ19" s="12"/>
      <c r="AK19" s="23" t="s">
        <v>36</v>
      </c>
      <c r="AL19" s="23"/>
      <c r="AM19" s="23"/>
      <c r="AN19" s="23"/>
      <c r="AO19" s="23"/>
      <c r="AP19" s="12"/>
      <c r="AQ19" s="12"/>
      <c r="AR19" s="12"/>
      <c r="AS19" s="12"/>
      <c r="AT19" s="12"/>
      <c r="AU19" s="12"/>
      <c r="AV19" s="12"/>
    </row>
    <row r="20" spans="1:48" ht="12.75">
      <c r="A20" s="23"/>
      <c r="B20" s="34">
        <f aca="true" t="shared" si="3" ref="B20:B59">+B19+1</f>
        <v>41</v>
      </c>
      <c r="C20" s="39">
        <f t="shared" si="0"/>
        <v>0.1</v>
      </c>
      <c r="D20" s="39">
        <f t="shared" si="1"/>
        <v>20</v>
      </c>
      <c r="E20" s="77">
        <f t="shared" si="2"/>
        <v>240</v>
      </c>
      <c r="F20" s="40"/>
      <c r="G20" s="2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53">
        <v>25</v>
      </c>
      <c r="AH20" s="54">
        <v>0.06</v>
      </c>
      <c r="AI20" s="48"/>
      <c r="AJ20" s="12"/>
      <c r="AK20" s="13" t="s">
        <v>37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1:48" ht="12.75">
      <c r="A21" s="23"/>
      <c r="B21" s="34">
        <f t="shared" si="3"/>
        <v>42</v>
      </c>
      <c r="C21" s="39">
        <f t="shared" si="0"/>
        <v>0.1</v>
      </c>
      <c r="D21" s="39">
        <f t="shared" si="1"/>
        <v>20</v>
      </c>
      <c r="E21" s="77">
        <f t="shared" si="2"/>
        <v>240</v>
      </c>
      <c r="F21" s="40"/>
      <c r="G21" s="2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53">
        <v>26</v>
      </c>
      <c r="AH21" s="54">
        <v>0.06</v>
      </c>
      <c r="AI21" s="48"/>
      <c r="AJ21" s="12"/>
      <c r="AK21" s="12" t="s">
        <v>38</v>
      </c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</row>
    <row r="22" spans="1:48" ht="12.75">
      <c r="A22" s="23"/>
      <c r="B22" s="34">
        <f t="shared" si="3"/>
        <v>43</v>
      </c>
      <c r="C22" s="39">
        <f t="shared" si="0"/>
        <v>0.1</v>
      </c>
      <c r="D22" s="39">
        <f t="shared" si="1"/>
        <v>20</v>
      </c>
      <c r="E22" s="77">
        <f t="shared" si="2"/>
        <v>240</v>
      </c>
      <c r="F22" s="40"/>
      <c r="G22" s="2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53">
        <v>27</v>
      </c>
      <c r="AH22" s="54">
        <v>0.06</v>
      </c>
      <c r="AI22" s="48"/>
      <c r="AJ22" s="12"/>
      <c r="AK22" s="12" t="s">
        <v>39</v>
      </c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</row>
    <row r="23" spans="1:48" ht="12.75">
      <c r="A23" s="23"/>
      <c r="B23" s="34">
        <f t="shared" si="3"/>
        <v>44</v>
      </c>
      <c r="C23" s="39">
        <f t="shared" si="0"/>
        <v>0.1</v>
      </c>
      <c r="D23" s="39">
        <f t="shared" si="1"/>
        <v>20</v>
      </c>
      <c r="E23" s="77">
        <f t="shared" si="2"/>
        <v>240</v>
      </c>
      <c r="F23" s="40"/>
      <c r="G23" s="2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53">
        <v>28</v>
      </c>
      <c r="AH23" s="54">
        <v>0.06</v>
      </c>
      <c r="AI23" s="48"/>
      <c r="AJ23" s="12"/>
      <c r="AK23" s="12" t="s">
        <v>40</v>
      </c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</row>
    <row r="24" spans="1:48" ht="12.75">
      <c r="A24" s="23"/>
      <c r="B24" s="34">
        <f t="shared" si="3"/>
        <v>45</v>
      </c>
      <c r="C24" s="39">
        <f t="shared" si="0"/>
        <v>0.15</v>
      </c>
      <c r="D24" s="39">
        <f t="shared" si="1"/>
        <v>30</v>
      </c>
      <c r="E24" s="77">
        <f t="shared" si="2"/>
        <v>360</v>
      </c>
      <c r="F24" s="40"/>
      <c r="G24" s="2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53">
        <v>29</v>
      </c>
      <c r="AH24" s="54">
        <v>0.06</v>
      </c>
      <c r="AI24" s="48"/>
      <c r="AJ24" s="12"/>
      <c r="AK24" s="12" t="s">
        <v>41</v>
      </c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</row>
    <row r="25" spans="1:48" ht="12.75">
      <c r="A25" s="23"/>
      <c r="B25" s="34">
        <f t="shared" si="3"/>
        <v>46</v>
      </c>
      <c r="C25" s="39">
        <f t="shared" si="0"/>
        <v>0.15</v>
      </c>
      <c r="D25" s="39">
        <f t="shared" si="1"/>
        <v>30</v>
      </c>
      <c r="E25" s="77">
        <f t="shared" si="2"/>
        <v>360</v>
      </c>
      <c r="F25" s="40"/>
      <c r="G25" s="2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53">
        <v>30</v>
      </c>
      <c r="AH25" s="54">
        <v>0.08</v>
      </c>
      <c r="AI25" s="48"/>
      <c r="AJ25" s="12"/>
      <c r="AK25" s="12" t="s">
        <v>42</v>
      </c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</row>
    <row r="26" spans="1:48" ht="12.75">
      <c r="A26" s="23"/>
      <c r="B26" s="34">
        <f t="shared" si="3"/>
        <v>47</v>
      </c>
      <c r="C26" s="39">
        <f t="shared" si="0"/>
        <v>0.15</v>
      </c>
      <c r="D26" s="39">
        <f t="shared" si="1"/>
        <v>30</v>
      </c>
      <c r="E26" s="77">
        <f t="shared" si="2"/>
        <v>360</v>
      </c>
      <c r="F26" s="40"/>
      <c r="G26" s="23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53">
        <v>31</v>
      </c>
      <c r="AH26" s="54">
        <v>0.08</v>
      </c>
      <c r="AI26" s="48"/>
      <c r="AJ26" s="12"/>
      <c r="AK26" s="12" t="s">
        <v>43</v>
      </c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</row>
    <row r="27" spans="1:48" ht="12.75">
      <c r="A27" s="23"/>
      <c r="B27" s="34">
        <f t="shared" si="3"/>
        <v>48</v>
      </c>
      <c r="C27" s="39">
        <f t="shared" si="0"/>
        <v>0.15</v>
      </c>
      <c r="D27" s="39">
        <f t="shared" si="1"/>
        <v>30</v>
      </c>
      <c r="E27" s="77">
        <f t="shared" si="2"/>
        <v>360</v>
      </c>
      <c r="F27" s="40"/>
      <c r="G27" s="2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53">
        <v>32</v>
      </c>
      <c r="AH27" s="54">
        <v>0.08</v>
      </c>
      <c r="AI27" s="48"/>
      <c r="AJ27" s="12"/>
      <c r="AK27" s="12" t="s">
        <v>44</v>
      </c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1:48" ht="12.75">
      <c r="A28" s="23"/>
      <c r="B28" s="34">
        <f t="shared" si="3"/>
        <v>49</v>
      </c>
      <c r="C28" s="39">
        <f t="shared" si="0"/>
        <v>0.15</v>
      </c>
      <c r="D28" s="39">
        <f t="shared" si="1"/>
        <v>30</v>
      </c>
      <c r="E28" s="77">
        <f t="shared" si="2"/>
        <v>360</v>
      </c>
      <c r="F28" s="40"/>
      <c r="G28" s="2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53">
        <v>33</v>
      </c>
      <c r="AH28" s="54">
        <v>0.08</v>
      </c>
      <c r="AI28" s="48"/>
      <c r="AJ28" s="12"/>
      <c r="AK28" s="12" t="s">
        <v>45</v>
      </c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</row>
    <row r="29" spans="1:48" ht="12.75">
      <c r="A29" s="23"/>
      <c r="B29" s="34">
        <f t="shared" si="3"/>
        <v>50</v>
      </c>
      <c r="C29" s="39">
        <f t="shared" si="0"/>
        <v>0.23</v>
      </c>
      <c r="D29" s="39">
        <f t="shared" si="1"/>
        <v>46</v>
      </c>
      <c r="E29" s="77">
        <f t="shared" si="2"/>
        <v>552</v>
      </c>
      <c r="F29" s="40"/>
      <c r="G29" s="23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53">
        <v>34</v>
      </c>
      <c r="AH29" s="54">
        <v>0.08</v>
      </c>
      <c r="AI29" s="48"/>
      <c r="AJ29" s="12"/>
      <c r="AK29" s="12" t="s">
        <v>46</v>
      </c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</row>
    <row r="30" spans="1:48" ht="12.75">
      <c r="A30" s="23"/>
      <c r="B30" s="34">
        <f t="shared" si="3"/>
        <v>51</v>
      </c>
      <c r="C30" s="39">
        <f t="shared" si="0"/>
        <v>0.23</v>
      </c>
      <c r="D30" s="39">
        <f t="shared" si="1"/>
        <v>46</v>
      </c>
      <c r="E30" s="77">
        <f t="shared" si="2"/>
        <v>552</v>
      </c>
      <c r="F30" s="40"/>
      <c r="G30" s="2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53">
        <v>35</v>
      </c>
      <c r="AH30" s="54">
        <v>0.09</v>
      </c>
      <c r="AI30" s="48"/>
      <c r="AJ30" s="12"/>
      <c r="AK30" s="12" t="s">
        <v>47</v>
      </c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</row>
    <row r="31" spans="1:48" ht="12.75">
      <c r="A31" s="23"/>
      <c r="B31" s="34">
        <f t="shared" si="3"/>
        <v>52</v>
      </c>
      <c r="C31" s="39">
        <f t="shared" si="0"/>
        <v>0.23</v>
      </c>
      <c r="D31" s="39">
        <f t="shared" si="1"/>
        <v>46</v>
      </c>
      <c r="E31" s="77">
        <f t="shared" si="2"/>
        <v>552</v>
      </c>
      <c r="F31" s="40"/>
      <c r="G31" s="23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53">
        <v>36</v>
      </c>
      <c r="AH31" s="54">
        <v>0.09</v>
      </c>
      <c r="AI31" s="48"/>
      <c r="AJ31" s="12"/>
      <c r="AK31" s="12" t="s">
        <v>48</v>
      </c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</row>
    <row r="32" spans="1:48" ht="12.75">
      <c r="A32" s="23"/>
      <c r="B32" s="34">
        <f t="shared" si="3"/>
        <v>53</v>
      </c>
      <c r="C32" s="39">
        <f t="shared" si="0"/>
        <v>0.23</v>
      </c>
      <c r="D32" s="39">
        <f t="shared" si="1"/>
        <v>46</v>
      </c>
      <c r="E32" s="77">
        <f t="shared" si="2"/>
        <v>552</v>
      </c>
      <c r="F32" s="40"/>
      <c r="G32" s="2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53">
        <v>37</v>
      </c>
      <c r="AH32" s="54">
        <v>0.09</v>
      </c>
      <c r="AI32" s="48"/>
      <c r="AJ32" s="12"/>
      <c r="AK32" s="12" t="s">
        <v>49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</row>
    <row r="33" spans="1:48" ht="12.75">
      <c r="A33" s="23"/>
      <c r="B33" s="34">
        <f t="shared" si="3"/>
        <v>54</v>
      </c>
      <c r="C33" s="39">
        <f t="shared" si="0"/>
        <v>0.23</v>
      </c>
      <c r="D33" s="39">
        <f t="shared" si="1"/>
        <v>46</v>
      </c>
      <c r="E33" s="77">
        <f t="shared" si="2"/>
        <v>552</v>
      </c>
      <c r="F33" s="40"/>
      <c r="G33" s="23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53">
        <v>38</v>
      </c>
      <c r="AH33" s="54">
        <v>0.09</v>
      </c>
      <c r="AI33" s="48"/>
      <c r="AJ33" s="12"/>
      <c r="AK33" s="12" t="s">
        <v>50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</row>
    <row r="34" spans="1:48" ht="12.75">
      <c r="A34" s="23"/>
      <c r="B34" s="34">
        <f t="shared" si="3"/>
        <v>55</v>
      </c>
      <c r="C34" s="39">
        <f t="shared" si="0"/>
        <v>0.43</v>
      </c>
      <c r="D34" s="39">
        <f t="shared" si="1"/>
        <v>86</v>
      </c>
      <c r="E34" s="77">
        <f t="shared" si="2"/>
        <v>1032</v>
      </c>
      <c r="F34" s="40"/>
      <c r="G34" s="23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53">
        <v>39</v>
      </c>
      <c r="AH34" s="54">
        <v>0.09</v>
      </c>
      <c r="AI34" s="48"/>
      <c r="AJ34" s="12"/>
      <c r="AK34" s="12" t="s">
        <v>51</v>
      </c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</row>
    <row r="35" spans="1:48" ht="12.75">
      <c r="A35" s="23"/>
      <c r="B35" s="34">
        <f t="shared" si="3"/>
        <v>56</v>
      </c>
      <c r="C35" s="39">
        <f t="shared" si="0"/>
        <v>0.43</v>
      </c>
      <c r="D35" s="39">
        <f t="shared" si="1"/>
        <v>86</v>
      </c>
      <c r="E35" s="77">
        <f t="shared" si="2"/>
        <v>1032</v>
      </c>
      <c r="F35" s="40"/>
      <c r="G35" s="2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53">
        <v>40</v>
      </c>
      <c r="AH35" s="54">
        <v>0.1</v>
      </c>
      <c r="AI35" s="48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</row>
    <row r="36" spans="1:48" ht="12.75">
      <c r="A36" s="23"/>
      <c r="B36" s="34">
        <f t="shared" si="3"/>
        <v>57</v>
      </c>
      <c r="C36" s="39">
        <f t="shared" si="0"/>
        <v>0.43</v>
      </c>
      <c r="D36" s="39">
        <f t="shared" si="1"/>
        <v>86</v>
      </c>
      <c r="E36" s="77">
        <f t="shared" si="2"/>
        <v>1032</v>
      </c>
      <c r="F36" s="40"/>
      <c r="G36" s="2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53">
        <v>41</v>
      </c>
      <c r="AH36" s="54">
        <v>0.1</v>
      </c>
      <c r="AI36" s="48"/>
      <c r="AJ36" s="12"/>
      <c r="AK36" s="100" t="s">
        <v>52</v>
      </c>
      <c r="AL36" s="100"/>
      <c r="AM36" s="100"/>
      <c r="AN36" s="100"/>
      <c r="AO36" s="100"/>
      <c r="AP36" s="100"/>
      <c r="AQ36" s="100"/>
      <c r="AR36" s="100"/>
      <c r="AS36" s="100"/>
      <c r="AT36" s="12"/>
      <c r="AU36" s="12"/>
      <c r="AV36" s="12"/>
    </row>
    <row r="37" spans="1:48" ht="12.75">
      <c r="A37" s="23"/>
      <c r="B37" s="34">
        <f t="shared" si="3"/>
        <v>58</v>
      </c>
      <c r="C37" s="39">
        <f t="shared" si="0"/>
        <v>0.43</v>
      </c>
      <c r="D37" s="39">
        <f t="shared" si="1"/>
        <v>86</v>
      </c>
      <c r="E37" s="77">
        <f t="shared" si="2"/>
        <v>1032</v>
      </c>
      <c r="F37" s="40"/>
      <c r="G37" s="2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53">
        <v>42</v>
      </c>
      <c r="AH37" s="54">
        <v>0.1</v>
      </c>
      <c r="AI37" s="48"/>
      <c r="AJ37" s="12"/>
      <c r="AK37" s="100" t="s">
        <v>53</v>
      </c>
      <c r="AL37" s="100"/>
      <c r="AM37" s="100"/>
      <c r="AN37" s="100"/>
      <c r="AO37" s="100"/>
      <c r="AP37" s="100"/>
      <c r="AQ37" s="100"/>
      <c r="AR37" s="100"/>
      <c r="AS37" s="100"/>
      <c r="AT37" s="12"/>
      <c r="AU37" s="12"/>
      <c r="AV37" s="12"/>
    </row>
    <row r="38" spans="1:48" ht="12.75">
      <c r="A38" s="23"/>
      <c r="B38" s="34">
        <f t="shared" si="3"/>
        <v>59</v>
      </c>
      <c r="C38" s="39">
        <f t="shared" si="0"/>
        <v>0.43</v>
      </c>
      <c r="D38" s="39">
        <f t="shared" si="1"/>
        <v>86</v>
      </c>
      <c r="E38" s="77">
        <f t="shared" si="2"/>
        <v>1032</v>
      </c>
      <c r="F38" s="40"/>
      <c r="G38" s="2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53">
        <v>43</v>
      </c>
      <c r="AH38" s="54">
        <v>0.1</v>
      </c>
      <c r="AI38" s="48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</row>
    <row r="39" spans="1:48" ht="12.75">
      <c r="A39" s="23"/>
      <c r="B39" s="34">
        <f t="shared" si="3"/>
        <v>60</v>
      </c>
      <c r="C39" s="39">
        <f t="shared" si="0"/>
        <v>0.66</v>
      </c>
      <c r="D39" s="39">
        <f t="shared" si="1"/>
        <v>132</v>
      </c>
      <c r="E39" s="77">
        <f t="shared" si="2"/>
        <v>1584</v>
      </c>
      <c r="F39" s="40"/>
      <c r="G39" s="2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55"/>
      <c r="X39" s="12"/>
      <c r="Y39" s="12"/>
      <c r="Z39" s="12"/>
      <c r="AA39" s="12"/>
      <c r="AB39" s="12"/>
      <c r="AC39" s="12"/>
      <c r="AD39" s="12"/>
      <c r="AE39" s="12"/>
      <c r="AF39" s="12"/>
      <c r="AG39" s="53">
        <v>44</v>
      </c>
      <c r="AH39" s="54">
        <v>0.1</v>
      </c>
      <c r="AI39" s="48"/>
      <c r="AJ39" s="12"/>
      <c r="AK39" s="56" t="s">
        <v>54</v>
      </c>
      <c r="AL39" s="56"/>
      <c r="AM39" s="56"/>
      <c r="AN39" s="12"/>
      <c r="AO39" s="12"/>
      <c r="AP39" s="12"/>
      <c r="AQ39" s="12"/>
      <c r="AR39" s="12"/>
      <c r="AS39" s="12"/>
      <c r="AT39" s="12"/>
      <c r="AU39" s="12"/>
      <c r="AV39" s="12"/>
    </row>
    <row r="40" spans="1:48" ht="12.75">
      <c r="A40" s="23"/>
      <c r="B40" s="34">
        <f t="shared" si="3"/>
        <v>61</v>
      </c>
      <c r="C40" s="39">
        <f t="shared" si="0"/>
        <v>0.66</v>
      </c>
      <c r="D40" s="39">
        <f t="shared" si="1"/>
        <v>132</v>
      </c>
      <c r="E40" s="77">
        <f t="shared" si="2"/>
        <v>1584</v>
      </c>
      <c r="F40" s="40"/>
      <c r="G40" s="2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53">
        <v>45</v>
      </c>
      <c r="AH40" s="54">
        <v>0.15</v>
      </c>
      <c r="AI40" s="48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</row>
    <row r="41" spans="1:48" ht="12.75">
      <c r="A41" s="23"/>
      <c r="B41" s="34">
        <f t="shared" si="3"/>
        <v>62</v>
      </c>
      <c r="C41" s="39">
        <f t="shared" si="0"/>
        <v>0.66</v>
      </c>
      <c r="D41" s="39">
        <f t="shared" si="1"/>
        <v>132</v>
      </c>
      <c r="E41" s="77">
        <f t="shared" si="2"/>
        <v>1584</v>
      </c>
      <c r="F41" s="40"/>
      <c r="G41" s="23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53">
        <v>46</v>
      </c>
      <c r="AH41" s="54">
        <v>0.15</v>
      </c>
      <c r="AI41" s="48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</row>
    <row r="42" spans="1:48" ht="12.75">
      <c r="A42" s="23"/>
      <c r="B42" s="34">
        <f t="shared" si="3"/>
        <v>63</v>
      </c>
      <c r="C42" s="39">
        <f t="shared" si="0"/>
        <v>0.66</v>
      </c>
      <c r="D42" s="39">
        <f t="shared" si="1"/>
        <v>132</v>
      </c>
      <c r="E42" s="77">
        <f t="shared" si="2"/>
        <v>1584</v>
      </c>
      <c r="F42" s="40"/>
      <c r="G42" s="2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53">
        <v>47</v>
      </c>
      <c r="AH42" s="54">
        <v>0.15</v>
      </c>
      <c r="AI42" s="48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</row>
    <row r="43" spans="1:48" ht="12.75">
      <c r="A43" s="23"/>
      <c r="B43" s="34">
        <f t="shared" si="3"/>
        <v>64</v>
      </c>
      <c r="C43" s="39">
        <f t="shared" si="0"/>
        <v>0.66</v>
      </c>
      <c r="D43" s="39">
        <f t="shared" si="1"/>
        <v>132</v>
      </c>
      <c r="E43" s="77">
        <f t="shared" si="2"/>
        <v>1584</v>
      </c>
      <c r="F43" s="40"/>
      <c r="G43" s="23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53">
        <v>48</v>
      </c>
      <c r="AH43" s="54">
        <v>0.15</v>
      </c>
      <c r="AI43" s="48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</row>
    <row r="44" spans="1:48" ht="12.75">
      <c r="A44" s="23"/>
      <c r="B44" s="34">
        <f t="shared" si="3"/>
        <v>65</v>
      </c>
      <c r="C44" s="39">
        <f t="shared" si="0"/>
        <v>1.27</v>
      </c>
      <c r="D44" s="39">
        <f t="shared" si="1"/>
        <v>254</v>
      </c>
      <c r="E44" s="77">
        <f t="shared" si="2"/>
        <v>3048</v>
      </c>
      <c r="F44" s="40"/>
      <c r="G44" s="23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53">
        <v>49</v>
      </c>
      <c r="AH44" s="54">
        <v>0.15</v>
      </c>
      <c r="AI44" s="48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</row>
    <row r="45" spans="1:48" ht="12.75">
      <c r="A45" s="23"/>
      <c r="B45" s="34">
        <f t="shared" si="3"/>
        <v>66</v>
      </c>
      <c r="C45" s="39">
        <f t="shared" si="0"/>
        <v>1.27</v>
      </c>
      <c r="D45" s="39">
        <f t="shared" si="1"/>
        <v>254</v>
      </c>
      <c r="E45" s="77">
        <f t="shared" si="2"/>
        <v>3048</v>
      </c>
      <c r="F45" s="40"/>
      <c r="G45" s="23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53">
        <v>50</v>
      </c>
      <c r="AH45" s="54">
        <v>0.23</v>
      </c>
      <c r="AI45" s="48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  <row r="46" spans="1:48" ht="12.75">
      <c r="A46" s="23"/>
      <c r="B46" s="34">
        <f t="shared" si="3"/>
        <v>67</v>
      </c>
      <c r="C46" s="39">
        <f t="shared" si="0"/>
        <v>1.27</v>
      </c>
      <c r="D46" s="39">
        <f t="shared" si="1"/>
        <v>254</v>
      </c>
      <c r="E46" s="77">
        <f t="shared" si="2"/>
        <v>3048</v>
      </c>
      <c r="F46" s="40"/>
      <c r="G46" s="2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53">
        <v>51</v>
      </c>
      <c r="AH46" s="54">
        <v>0.23</v>
      </c>
      <c r="AI46" s="48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</row>
    <row r="47" spans="1:48" ht="12.75">
      <c r="A47" s="23"/>
      <c r="B47" s="34">
        <f t="shared" si="3"/>
        <v>68</v>
      </c>
      <c r="C47" s="39">
        <f t="shared" si="0"/>
        <v>1.27</v>
      </c>
      <c r="D47" s="39">
        <f t="shared" si="1"/>
        <v>254</v>
      </c>
      <c r="E47" s="77">
        <f t="shared" si="2"/>
        <v>3048</v>
      </c>
      <c r="F47" s="40"/>
      <c r="G47" s="23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53">
        <v>52</v>
      </c>
      <c r="AH47" s="54">
        <v>0.23</v>
      </c>
      <c r="AI47" s="48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</row>
    <row r="48" spans="1:48" ht="12.75">
      <c r="A48" s="23"/>
      <c r="B48" s="34">
        <f t="shared" si="3"/>
        <v>69</v>
      </c>
      <c r="C48" s="39">
        <f t="shared" si="0"/>
        <v>1.27</v>
      </c>
      <c r="D48" s="39">
        <f t="shared" si="1"/>
        <v>254</v>
      </c>
      <c r="E48" s="77">
        <f t="shared" si="2"/>
        <v>3048</v>
      </c>
      <c r="F48" s="40"/>
      <c r="G48" s="2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53">
        <v>53</v>
      </c>
      <c r="AH48" s="54">
        <v>0.23</v>
      </c>
      <c r="AI48" s="48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</row>
    <row r="49" spans="1:48" ht="12.75">
      <c r="A49" s="23"/>
      <c r="B49" s="34">
        <f t="shared" si="3"/>
        <v>70</v>
      </c>
      <c r="C49" s="39">
        <f t="shared" si="0"/>
        <v>2.06</v>
      </c>
      <c r="D49" s="39">
        <f t="shared" si="1"/>
        <v>412</v>
      </c>
      <c r="E49" s="77">
        <f t="shared" si="2"/>
        <v>4944</v>
      </c>
      <c r="F49" s="40"/>
      <c r="G49" s="2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53">
        <v>54</v>
      </c>
      <c r="AH49" s="54">
        <v>0.23</v>
      </c>
      <c r="AI49" s="48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</row>
    <row r="50" spans="1:48" ht="12.75">
      <c r="A50" s="23"/>
      <c r="B50" s="34">
        <f t="shared" si="3"/>
        <v>71</v>
      </c>
      <c r="C50" s="39">
        <f t="shared" si="0"/>
        <v>2.06</v>
      </c>
      <c r="D50" s="39">
        <f t="shared" si="1"/>
        <v>412</v>
      </c>
      <c r="E50" s="77">
        <f t="shared" si="2"/>
        <v>4944</v>
      </c>
      <c r="F50" s="40"/>
      <c r="G50" s="23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53">
        <v>55</v>
      </c>
      <c r="AH50" s="54">
        <v>0.43</v>
      </c>
      <c r="AI50" s="48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</row>
    <row r="51" spans="1:48" ht="12.75">
      <c r="A51" s="23"/>
      <c r="B51" s="34">
        <f t="shared" si="3"/>
        <v>72</v>
      </c>
      <c r="C51" s="39">
        <f t="shared" si="0"/>
        <v>2.06</v>
      </c>
      <c r="D51" s="39">
        <f t="shared" si="1"/>
        <v>412</v>
      </c>
      <c r="E51" s="77">
        <f t="shared" si="2"/>
        <v>4944</v>
      </c>
      <c r="F51" s="40"/>
      <c r="G51" s="2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53">
        <v>56</v>
      </c>
      <c r="AH51" s="54">
        <v>0.43</v>
      </c>
      <c r="AI51" s="48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</row>
    <row r="52" spans="1:48" ht="12.75">
      <c r="A52" s="23"/>
      <c r="B52" s="34">
        <f t="shared" si="3"/>
        <v>73</v>
      </c>
      <c r="C52" s="39">
        <f t="shared" si="0"/>
        <v>2.06</v>
      </c>
      <c r="D52" s="39">
        <f t="shared" si="1"/>
        <v>412</v>
      </c>
      <c r="E52" s="77">
        <f t="shared" si="2"/>
        <v>4944</v>
      </c>
      <c r="F52" s="40"/>
      <c r="G52" s="2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53">
        <v>57</v>
      </c>
      <c r="AH52" s="54">
        <v>0.43</v>
      </c>
      <c r="AI52" s="48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1:48" ht="12.75">
      <c r="A53" s="23"/>
      <c r="B53" s="34">
        <f t="shared" si="3"/>
        <v>74</v>
      </c>
      <c r="C53" s="39">
        <f t="shared" si="0"/>
        <v>2.06</v>
      </c>
      <c r="D53" s="39">
        <f t="shared" si="1"/>
        <v>412</v>
      </c>
      <c r="E53" s="77">
        <f t="shared" si="2"/>
        <v>4944</v>
      </c>
      <c r="F53" s="40"/>
      <c r="G53" s="2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53">
        <v>58</v>
      </c>
      <c r="AH53" s="54">
        <v>0.43</v>
      </c>
      <c r="AI53" s="48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1:48" ht="12.75">
      <c r="A54" s="23"/>
      <c r="B54" s="34">
        <f t="shared" si="3"/>
        <v>75</v>
      </c>
      <c r="C54" s="39">
        <f t="shared" si="0"/>
        <v>2.06</v>
      </c>
      <c r="D54" s="39">
        <f t="shared" si="1"/>
        <v>412</v>
      </c>
      <c r="E54" s="77">
        <f t="shared" si="2"/>
        <v>4944</v>
      </c>
      <c r="F54" s="40"/>
      <c r="G54" s="2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53">
        <v>59</v>
      </c>
      <c r="AH54" s="54">
        <v>0.43</v>
      </c>
      <c r="AI54" s="48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1:48" ht="12.75">
      <c r="A55" s="23"/>
      <c r="B55" s="34">
        <f t="shared" si="3"/>
        <v>76</v>
      </c>
      <c r="C55" s="39">
        <f t="shared" si="0"/>
        <v>2.06</v>
      </c>
      <c r="D55" s="39">
        <f t="shared" si="1"/>
        <v>412</v>
      </c>
      <c r="E55" s="77">
        <f t="shared" si="2"/>
        <v>4944</v>
      </c>
      <c r="F55" s="40"/>
      <c r="G55" s="2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53">
        <v>60</v>
      </c>
      <c r="AH55" s="54">
        <v>0.66</v>
      </c>
      <c r="AI55" s="48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48" ht="12.75">
      <c r="A56" s="23"/>
      <c r="B56" s="34">
        <f t="shared" si="3"/>
        <v>77</v>
      </c>
      <c r="C56" s="39">
        <f t="shared" si="0"/>
        <v>2.06</v>
      </c>
      <c r="D56" s="39">
        <f t="shared" si="1"/>
        <v>412</v>
      </c>
      <c r="E56" s="77">
        <f t="shared" si="2"/>
        <v>4944</v>
      </c>
      <c r="F56" s="40"/>
      <c r="G56" s="2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53">
        <v>61</v>
      </c>
      <c r="AH56" s="54">
        <v>0.66</v>
      </c>
      <c r="AI56" s="48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</row>
    <row r="57" spans="1:48" ht="12.75">
      <c r="A57" s="23"/>
      <c r="B57" s="34">
        <f t="shared" si="3"/>
        <v>78</v>
      </c>
      <c r="C57" s="39">
        <f t="shared" si="0"/>
        <v>2.06</v>
      </c>
      <c r="D57" s="39">
        <f t="shared" si="1"/>
        <v>412</v>
      </c>
      <c r="E57" s="77">
        <f t="shared" si="2"/>
        <v>4944</v>
      </c>
      <c r="F57" s="40"/>
      <c r="G57" s="2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53">
        <v>62</v>
      </c>
      <c r="AH57" s="54">
        <v>0.66</v>
      </c>
      <c r="AI57" s="48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1:48" ht="12.75">
      <c r="A58" s="23"/>
      <c r="B58" s="34">
        <f t="shared" si="3"/>
        <v>79</v>
      </c>
      <c r="C58" s="39">
        <f t="shared" si="0"/>
        <v>2.06</v>
      </c>
      <c r="D58" s="39">
        <f t="shared" si="1"/>
        <v>412</v>
      </c>
      <c r="E58" s="77">
        <f t="shared" si="2"/>
        <v>4944</v>
      </c>
      <c r="F58" s="40"/>
      <c r="G58" s="2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53">
        <v>63</v>
      </c>
      <c r="AH58" s="54">
        <v>0.66</v>
      </c>
      <c r="AI58" s="48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</row>
    <row r="59" spans="1:48" ht="12.75">
      <c r="A59" s="23"/>
      <c r="B59" s="34">
        <f t="shared" si="3"/>
        <v>80</v>
      </c>
      <c r="C59" s="39">
        <f t="shared" si="0"/>
        <v>2.06</v>
      </c>
      <c r="D59" s="39">
        <f t="shared" si="1"/>
        <v>412</v>
      </c>
      <c r="E59" s="77">
        <f t="shared" si="2"/>
        <v>4944</v>
      </c>
      <c r="F59" s="40"/>
      <c r="G59" s="23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53">
        <v>64</v>
      </c>
      <c r="AH59" s="54">
        <v>0.66</v>
      </c>
      <c r="AI59" s="48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1:48" ht="12.75">
      <c r="A60" s="23"/>
      <c r="B60" s="92"/>
      <c r="C60" s="34"/>
      <c r="D60" s="34"/>
      <c r="E60" s="78"/>
      <c r="F60" s="23"/>
      <c r="G60" s="2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53">
        <v>65</v>
      </c>
      <c r="AH60" s="54">
        <v>1.27</v>
      </c>
      <c r="AI60" s="48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1:48" ht="14.25">
      <c r="A61" s="12"/>
      <c r="B61" s="79" t="s">
        <v>62</v>
      </c>
      <c r="C61" s="41"/>
      <c r="D61" s="75"/>
      <c r="E61" s="60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53">
        <v>66</v>
      </c>
      <c r="AH61" s="54">
        <v>1.27</v>
      </c>
      <c r="AI61" s="48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</row>
    <row r="62" spans="1:48" ht="12.75">
      <c r="A62" s="12"/>
      <c r="B62" s="79" t="s">
        <v>61</v>
      </c>
      <c r="C62" s="42"/>
      <c r="D62" s="75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53">
        <v>67</v>
      </c>
      <c r="AH62" s="54">
        <v>1.27</v>
      </c>
      <c r="AI62" s="48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</row>
    <row r="63" spans="1:48" ht="12.75">
      <c r="A63" s="43"/>
      <c r="C63" s="44"/>
      <c r="D63" s="75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53">
        <v>68</v>
      </c>
      <c r="AH63" s="54">
        <v>1.27</v>
      </c>
      <c r="AI63" s="48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</row>
    <row r="64" spans="1:48" ht="12.75">
      <c r="A64" s="43"/>
      <c r="B64" s="79"/>
      <c r="C64" s="45"/>
      <c r="D64" s="6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53">
        <v>69</v>
      </c>
      <c r="AH64" s="54">
        <v>1.27</v>
      </c>
      <c r="AI64" s="48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</row>
    <row r="65" spans="1:48" ht="12.75">
      <c r="A65" s="12"/>
      <c r="C65" s="45"/>
      <c r="D65" s="6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53">
        <v>70</v>
      </c>
      <c r="AH65" s="54">
        <v>2.06</v>
      </c>
      <c r="AI65" s="48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</row>
    <row r="66" spans="1:48" ht="12.75">
      <c r="A66" s="12"/>
      <c r="B66" s="13"/>
      <c r="C66" s="45"/>
      <c r="D66" s="6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53">
        <v>71</v>
      </c>
      <c r="AH66" s="54">
        <v>2.06</v>
      </c>
      <c r="AI66" s="48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</row>
    <row r="67" spans="1:48" ht="12.75">
      <c r="A67" s="12"/>
      <c r="B67" s="13"/>
      <c r="C67" s="45"/>
      <c r="D67" s="60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53">
        <v>72</v>
      </c>
      <c r="AH67" s="54">
        <v>2.06</v>
      </c>
      <c r="AI67" s="48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</row>
    <row r="68" spans="1:48" ht="12.75">
      <c r="A68" s="12"/>
      <c r="B68" s="80"/>
      <c r="C68" s="12"/>
      <c r="D68" s="6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53">
        <v>73</v>
      </c>
      <c r="AH68" s="54">
        <v>2.06</v>
      </c>
      <c r="AI68" s="48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</row>
    <row r="69" spans="1:48" ht="12.75">
      <c r="A69" s="12"/>
      <c r="B69" s="13"/>
      <c r="C69" s="12"/>
      <c r="D69" s="60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53">
        <v>74</v>
      </c>
      <c r="AH69" s="54">
        <v>2.06</v>
      </c>
      <c r="AI69" s="48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</row>
    <row r="70" spans="1:48" ht="12.75">
      <c r="A70" s="12"/>
      <c r="B70" s="13"/>
      <c r="C70" s="12"/>
      <c r="D70" s="60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53">
        <v>75</v>
      </c>
      <c r="AH70" s="54">
        <v>2.06</v>
      </c>
      <c r="AI70" s="48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</row>
    <row r="71" spans="1:48" ht="12.75">
      <c r="A71" s="12"/>
      <c r="B71" s="13"/>
      <c r="C71" s="12"/>
      <c r="D71" s="60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53">
        <v>76</v>
      </c>
      <c r="AH71" s="54">
        <v>2.06</v>
      </c>
      <c r="AI71" s="48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</row>
    <row r="72" spans="1:48" ht="18">
      <c r="A72" s="12"/>
      <c r="B72" s="81"/>
      <c r="C72" s="12"/>
      <c r="D72" s="6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53">
        <v>77</v>
      </c>
      <c r="AH72" s="54">
        <v>2.06</v>
      </c>
      <c r="AI72" s="48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</row>
    <row r="73" spans="1:48" ht="12.75">
      <c r="A73" s="12"/>
      <c r="B73" s="13"/>
      <c r="C73" s="12"/>
      <c r="D73" s="60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53">
        <v>78</v>
      </c>
      <c r="AH73" s="54">
        <v>2.06</v>
      </c>
      <c r="AI73" s="48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</row>
    <row r="74" spans="1:48" ht="12.75">
      <c r="A74" s="12"/>
      <c r="B74" s="13"/>
      <c r="C74" s="12"/>
      <c r="D74" s="6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53">
        <v>79</v>
      </c>
      <c r="AH74" s="54">
        <v>2.06</v>
      </c>
      <c r="AI74" s="48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</row>
    <row r="75" spans="1:48" ht="12.75">
      <c r="A75" s="12"/>
      <c r="B75" s="13"/>
      <c r="C75" s="12"/>
      <c r="D75" s="6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53">
        <v>80</v>
      </c>
      <c r="AH75" s="54">
        <v>2.06</v>
      </c>
      <c r="AI75" s="48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</row>
    <row r="76" spans="1:48" ht="12.75">
      <c r="A76" s="12"/>
      <c r="B76" s="13"/>
      <c r="C76" s="12"/>
      <c r="D76" s="60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53">
        <v>81</v>
      </c>
      <c r="AH76" s="54">
        <v>2.06</v>
      </c>
      <c r="AI76" s="48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</row>
    <row r="77" spans="1:48" ht="12.75">
      <c r="A77" s="12"/>
      <c r="B77" s="13"/>
      <c r="C77" s="12"/>
      <c r="D77" s="60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53">
        <v>82</v>
      </c>
      <c r="AH77" s="54">
        <v>2.06</v>
      </c>
      <c r="AI77" s="48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</row>
    <row r="78" spans="1:48" ht="12.75">
      <c r="A78" s="12"/>
      <c r="B78" s="13"/>
      <c r="C78" s="12"/>
      <c r="D78" s="60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53">
        <v>83</v>
      </c>
      <c r="AH78" s="54">
        <v>2.06</v>
      </c>
      <c r="AI78" s="48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</row>
    <row r="79" spans="1:48" ht="12.75">
      <c r="A79" s="12"/>
      <c r="B79" s="13"/>
      <c r="C79" s="12"/>
      <c r="D79" s="60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53">
        <v>84</v>
      </c>
      <c r="AH79" s="54">
        <v>2.06</v>
      </c>
      <c r="AI79" s="48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</row>
    <row r="80" spans="1:48" ht="12.75">
      <c r="A80" s="12"/>
      <c r="B80" s="13"/>
      <c r="C80" s="12"/>
      <c r="D80" s="60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53">
        <v>85</v>
      </c>
      <c r="AH80" s="54">
        <v>2.06</v>
      </c>
      <c r="AI80" s="48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</row>
    <row r="81" spans="1:48" ht="12.75">
      <c r="A81" s="12"/>
      <c r="B81" s="13"/>
      <c r="C81" s="12"/>
      <c r="D81" s="60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53">
        <v>86</v>
      </c>
      <c r="AH81" s="54">
        <v>2.06</v>
      </c>
      <c r="AI81" s="48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</row>
    <row r="82" spans="1:48" ht="12.75">
      <c r="A82" s="12"/>
      <c r="B82" s="13"/>
      <c r="C82" s="12"/>
      <c r="D82" s="60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53">
        <v>87</v>
      </c>
      <c r="AH82" s="54">
        <v>2.06</v>
      </c>
      <c r="AI82" s="48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</row>
    <row r="83" spans="1:48" ht="12.75">
      <c r="A83" s="12"/>
      <c r="B83" s="13"/>
      <c r="C83" s="12"/>
      <c r="D83" s="60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53">
        <v>88</v>
      </c>
      <c r="AH83" s="54">
        <v>2.06</v>
      </c>
      <c r="AI83" s="48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</row>
    <row r="84" spans="1:48" ht="12.75">
      <c r="A84" s="12"/>
      <c r="B84" s="13"/>
      <c r="C84" s="12"/>
      <c r="D84" s="60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53">
        <v>89</v>
      </c>
      <c r="AH84" s="54">
        <v>2.06</v>
      </c>
      <c r="AI84" s="48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</row>
    <row r="85" spans="1:48" ht="12.75">
      <c r="A85" s="12"/>
      <c r="B85" s="13"/>
      <c r="C85" s="12"/>
      <c r="D85" s="60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57">
        <v>90</v>
      </c>
      <c r="AH85" s="58">
        <v>2.06</v>
      </c>
      <c r="AI85" s="59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</row>
    <row r="86" spans="1:48" ht="12.75">
      <c r="A86" s="12"/>
      <c r="B86" s="13"/>
      <c r="C86" s="12"/>
      <c r="D86" s="60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60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</row>
    <row r="87" spans="1:48" ht="12.75">
      <c r="A87" s="12"/>
      <c r="B87" s="13"/>
      <c r="C87" s="12"/>
      <c r="D87" s="60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</row>
    <row r="88" spans="1:48" ht="12.75">
      <c r="A88" s="12"/>
      <c r="B88" s="13"/>
      <c r="C88" s="12"/>
      <c r="D88" s="60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56" t="s">
        <v>55</v>
      </c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</row>
    <row r="89" spans="1:48" ht="12.75">
      <c r="A89" s="12"/>
      <c r="B89" s="13"/>
      <c r="C89" s="12"/>
      <c r="D89" s="60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56" t="s">
        <v>56</v>
      </c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</row>
    <row r="90" spans="1:48" ht="12.75">
      <c r="A90" s="12"/>
      <c r="B90" s="13"/>
      <c r="C90" s="12"/>
      <c r="D90" s="60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</row>
    <row r="91" spans="1:48" ht="12.75">
      <c r="A91" s="12"/>
      <c r="B91" s="13"/>
      <c r="C91" s="12"/>
      <c r="D91" s="60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</row>
    <row r="92" spans="1:48" ht="12.75">
      <c r="A92" s="12"/>
      <c r="B92" s="13"/>
      <c r="C92" s="12"/>
      <c r="D92" s="60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</row>
  </sheetData>
  <sheetProtection/>
  <mergeCells count="3">
    <mergeCell ref="AG10:AI10"/>
    <mergeCell ref="AK36:AS36"/>
    <mergeCell ref="AK37:AS37"/>
  </mergeCells>
  <printOptions/>
  <pageMargins left="1.67" right="0.75" top="0.8" bottom="0.59" header="0.47" footer="0.46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AJ97"/>
  <sheetViews>
    <sheetView showGridLines="0" showRowColHeaders="0" zoomScalePageLayoutView="0" workbookViewId="0" topLeftCell="A1">
      <selection activeCell="F6" sqref="F6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14.7109375" style="0" customWidth="1"/>
    <col min="4" max="4" width="14.7109375" style="76" customWidth="1"/>
    <col min="5" max="5" width="15.7109375" style="76" customWidth="1"/>
    <col min="6" max="6" width="16.7109375" style="0" customWidth="1"/>
  </cols>
  <sheetData>
    <row r="1" spans="1:36" ht="12.75">
      <c r="A1" s="12"/>
      <c r="B1" s="13"/>
      <c r="C1" s="12"/>
      <c r="D1" s="60"/>
      <c r="E1" s="60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12.75">
      <c r="A2" s="12"/>
      <c r="B2" s="13"/>
      <c r="C2" s="12"/>
      <c r="D2" s="60"/>
      <c r="E2" s="60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5">
      <c r="A3" s="12"/>
      <c r="B3" s="101" t="s">
        <v>11</v>
      </c>
      <c r="C3" s="101"/>
      <c r="D3" s="101"/>
      <c r="E3" s="101"/>
      <c r="F3" s="10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ht="15">
      <c r="A4" s="12"/>
      <c r="B4" s="102" t="s">
        <v>12</v>
      </c>
      <c r="C4" s="102"/>
      <c r="D4" s="102"/>
      <c r="E4" s="102"/>
      <c r="F4" s="10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2.75">
      <c r="A5" s="12"/>
      <c r="B5" s="13"/>
      <c r="C5" s="12"/>
      <c r="D5" s="60"/>
      <c r="E5" s="6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12.75">
      <c r="A6" s="12"/>
      <c r="B6" s="16" t="s">
        <v>13</v>
      </c>
      <c r="C6" s="17"/>
      <c r="D6" s="71"/>
      <c r="E6" s="71"/>
      <c r="F6" s="93">
        <v>40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12.75">
      <c r="A7" s="12"/>
      <c r="B7" s="61" t="s">
        <v>57</v>
      </c>
      <c r="C7" s="62"/>
      <c r="D7" s="82"/>
      <c r="E7" s="82"/>
      <c r="F7" s="95">
        <v>250000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12.75">
      <c r="A8" s="12"/>
      <c r="B8" s="18" t="s">
        <v>58</v>
      </c>
      <c r="C8" s="19"/>
      <c r="D8" s="72"/>
      <c r="E8" s="72"/>
      <c r="F8" s="96">
        <v>0.28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12.75">
      <c r="A9" s="12"/>
      <c r="B9" s="13"/>
      <c r="C9" s="12"/>
      <c r="D9" s="60"/>
      <c r="E9" s="6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12.75">
      <c r="A10" s="12"/>
      <c r="B10" s="20" t="s">
        <v>15</v>
      </c>
      <c r="C10" s="12"/>
      <c r="D10" s="60"/>
      <c r="E10" s="60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12.75">
      <c r="A11" s="12"/>
      <c r="B11" s="13"/>
      <c r="C11" s="12"/>
      <c r="D11" s="60"/>
      <c r="E11" s="6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97" t="s">
        <v>27</v>
      </c>
      <c r="AH11" s="98"/>
      <c r="AI11" s="99"/>
      <c r="AJ11" s="12"/>
    </row>
    <row r="12" spans="1:36" ht="18">
      <c r="A12" s="21"/>
      <c r="B12" s="22">
        <f>$F$14/1000</f>
        <v>200</v>
      </c>
      <c r="C12" s="21"/>
      <c r="D12" s="73"/>
      <c r="E12" s="83"/>
      <c r="F12" s="23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47"/>
      <c r="AH12" s="12"/>
      <c r="AI12" s="48"/>
      <c r="AJ12" s="12"/>
    </row>
    <row r="13" spans="1:36" ht="15">
      <c r="A13" s="23"/>
      <c r="B13" s="24" t="s">
        <v>16</v>
      </c>
      <c r="C13" s="25"/>
      <c r="D13" s="34"/>
      <c r="E13" s="83"/>
      <c r="F13" s="26">
        <f>+$F$7</f>
        <v>250000</v>
      </c>
      <c r="G13" s="2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49" t="s">
        <v>23</v>
      </c>
      <c r="AH13" s="50" t="s">
        <v>29</v>
      </c>
      <c r="AI13" s="51"/>
      <c r="AJ13" s="12"/>
    </row>
    <row r="14" spans="1:36" ht="15">
      <c r="A14" s="23"/>
      <c r="B14" s="24" t="s">
        <v>17</v>
      </c>
      <c r="C14" s="25"/>
      <c r="D14" s="34"/>
      <c r="E14" s="83"/>
      <c r="F14" s="27">
        <f>+F13-50000</f>
        <v>200000</v>
      </c>
      <c r="G14" s="23"/>
      <c r="H14" s="12"/>
      <c r="I14" s="12"/>
      <c r="J14" s="12"/>
      <c r="K14" s="12"/>
      <c r="L14" s="12"/>
      <c r="M14" s="12"/>
      <c r="N14" s="13"/>
      <c r="O14" s="13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53">
        <v>18</v>
      </c>
      <c r="AH14" s="54">
        <v>0.05</v>
      </c>
      <c r="AI14" s="48"/>
      <c r="AJ14" s="12"/>
    </row>
    <row r="15" spans="1:36" ht="15">
      <c r="A15" s="28"/>
      <c r="B15" s="24" t="s">
        <v>18</v>
      </c>
      <c r="C15" s="25"/>
      <c r="D15" s="34"/>
      <c r="E15" s="83"/>
      <c r="F15" s="63" t="s">
        <v>19</v>
      </c>
      <c r="G15" s="23"/>
      <c r="H15" s="12"/>
      <c r="I15" s="12"/>
      <c r="J15" s="12"/>
      <c r="K15" s="12"/>
      <c r="L15" s="12"/>
      <c r="M15" s="12"/>
      <c r="N15" s="13"/>
      <c r="O15" s="13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3">
        <v>19</v>
      </c>
      <c r="AH15" s="54">
        <v>0.05</v>
      </c>
      <c r="AI15" s="48"/>
      <c r="AJ15" s="12"/>
    </row>
    <row r="16" spans="1:36" ht="15">
      <c r="A16" s="28"/>
      <c r="B16" s="24" t="s">
        <v>20</v>
      </c>
      <c r="C16" s="24">
        <f>+$F$6</f>
        <v>40</v>
      </c>
      <c r="D16" s="60"/>
      <c r="E16" s="87" t="s">
        <v>59</v>
      </c>
      <c r="F16" s="32">
        <f>+$F$8</f>
        <v>0.28</v>
      </c>
      <c r="G16" s="2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53">
        <v>20</v>
      </c>
      <c r="AH16" s="54">
        <v>0.05</v>
      </c>
      <c r="AI16" s="48"/>
      <c r="AJ16" s="12"/>
    </row>
    <row r="17" spans="1:36" ht="21.75" customHeight="1">
      <c r="A17" s="33"/>
      <c r="B17" s="64"/>
      <c r="C17" s="65" t="s">
        <v>21</v>
      </c>
      <c r="D17" s="65"/>
      <c r="E17" s="84"/>
      <c r="F17" s="66"/>
      <c r="G17" s="23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53">
        <v>21</v>
      </c>
      <c r="AH17" s="54">
        <v>0.05</v>
      </c>
      <c r="AI17" s="48"/>
      <c r="AJ17" s="12"/>
    </row>
    <row r="18" spans="1:36" ht="12.75">
      <c r="A18" s="23"/>
      <c r="B18" s="64"/>
      <c r="C18" s="65" t="s">
        <v>22</v>
      </c>
      <c r="D18" s="65"/>
      <c r="E18" s="85"/>
      <c r="F18" s="67"/>
      <c r="G18" s="2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53">
        <v>22</v>
      </c>
      <c r="AH18" s="54">
        <v>0.05</v>
      </c>
      <c r="AI18" s="48"/>
      <c r="AJ18" s="12"/>
    </row>
    <row r="19" spans="1:36" ht="12.75">
      <c r="A19" s="23"/>
      <c r="B19" s="68" t="s">
        <v>23</v>
      </c>
      <c r="C19" s="68" t="s">
        <v>24</v>
      </c>
      <c r="D19" s="68" t="s">
        <v>25</v>
      </c>
      <c r="E19" s="86" t="s">
        <v>26</v>
      </c>
      <c r="F19" s="88" t="s">
        <v>60</v>
      </c>
      <c r="G19" s="2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53">
        <v>23</v>
      </c>
      <c r="AH19" s="54">
        <v>0.05</v>
      </c>
      <c r="AI19" s="48"/>
      <c r="AJ19" s="12"/>
    </row>
    <row r="20" spans="1:36" ht="12.75">
      <c r="A20" s="23"/>
      <c r="B20" s="34">
        <f>+C16</f>
        <v>40</v>
      </c>
      <c r="C20" s="39">
        <f aca="true" t="shared" si="0" ref="C20:C60">VLOOKUP(B20,AG14:AH86,2)</f>
        <v>0.1</v>
      </c>
      <c r="D20" s="39">
        <f aca="true" t="shared" si="1" ref="D20:D60">$B$12*C20</f>
        <v>20</v>
      </c>
      <c r="E20" s="77">
        <f>D20*12</f>
        <v>240</v>
      </c>
      <c r="F20" s="89">
        <f aca="true" t="shared" si="2" ref="F20:F60">E20*$F$16</f>
        <v>67.2</v>
      </c>
      <c r="G20" s="2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53">
        <v>24</v>
      </c>
      <c r="AH20" s="54">
        <v>0.05</v>
      </c>
      <c r="AI20" s="48"/>
      <c r="AJ20" s="12"/>
    </row>
    <row r="21" spans="1:36" ht="12.75">
      <c r="A21" s="23"/>
      <c r="B21" s="34">
        <f aca="true" t="shared" si="3" ref="B21:B60">+B20+1</f>
        <v>41</v>
      </c>
      <c r="C21" s="39">
        <f t="shared" si="0"/>
        <v>0.1</v>
      </c>
      <c r="D21" s="39">
        <f t="shared" si="1"/>
        <v>20</v>
      </c>
      <c r="E21" s="77">
        <f aca="true" t="shared" si="4" ref="E21:E60">D21*12</f>
        <v>240</v>
      </c>
      <c r="F21" s="89">
        <f t="shared" si="2"/>
        <v>67.2</v>
      </c>
      <c r="G21" s="2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53">
        <v>25</v>
      </c>
      <c r="AH21" s="54">
        <v>0.06</v>
      </c>
      <c r="AI21" s="48"/>
      <c r="AJ21" s="12"/>
    </row>
    <row r="22" spans="1:36" ht="12.75">
      <c r="A22" s="23"/>
      <c r="B22" s="34">
        <f t="shared" si="3"/>
        <v>42</v>
      </c>
      <c r="C22" s="39">
        <f t="shared" si="0"/>
        <v>0.1</v>
      </c>
      <c r="D22" s="39">
        <f t="shared" si="1"/>
        <v>20</v>
      </c>
      <c r="E22" s="77">
        <f t="shared" si="4"/>
        <v>240</v>
      </c>
      <c r="F22" s="89">
        <f t="shared" si="2"/>
        <v>67.2</v>
      </c>
      <c r="G22" s="2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53">
        <v>26</v>
      </c>
      <c r="AH22" s="54">
        <v>0.06</v>
      </c>
      <c r="AI22" s="48"/>
      <c r="AJ22" s="12"/>
    </row>
    <row r="23" spans="1:36" ht="12.75">
      <c r="A23" s="23"/>
      <c r="B23" s="34">
        <f t="shared" si="3"/>
        <v>43</v>
      </c>
      <c r="C23" s="39">
        <f t="shared" si="0"/>
        <v>0.1</v>
      </c>
      <c r="D23" s="39">
        <f t="shared" si="1"/>
        <v>20</v>
      </c>
      <c r="E23" s="77">
        <f t="shared" si="4"/>
        <v>240</v>
      </c>
      <c r="F23" s="89">
        <f t="shared" si="2"/>
        <v>67.2</v>
      </c>
      <c r="G23" s="2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53">
        <v>27</v>
      </c>
      <c r="AH23" s="54">
        <v>0.06</v>
      </c>
      <c r="AI23" s="48"/>
      <c r="AJ23" s="12"/>
    </row>
    <row r="24" spans="1:36" ht="12.75">
      <c r="A24" s="23"/>
      <c r="B24" s="34">
        <f t="shared" si="3"/>
        <v>44</v>
      </c>
      <c r="C24" s="39">
        <f t="shared" si="0"/>
        <v>0.1</v>
      </c>
      <c r="D24" s="39">
        <f t="shared" si="1"/>
        <v>20</v>
      </c>
      <c r="E24" s="77">
        <f t="shared" si="4"/>
        <v>240</v>
      </c>
      <c r="F24" s="89">
        <f t="shared" si="2"/>
        <v>67.2</v>
      </c>
      <c r="G24" s="2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53">
        <v>28</v>
      </c>
      <c r="AH24" s="54">
        <v>0.06</v>
      </c>
      <c r="AI24" s="48"/>
      <c r="AJ24" s="12"/>
    </row>
    <row r="25" spans="1:36" ht="12.75">
      <c r="A25" s="23"/>
      <c r="B25" s="34">
        <f t="shared" si="3"/>
        <v>45</v>
      </c>
      <c r="C25" s="39">
        <f t="shared" si="0"/>
        <v>0.15</v>
      </c>
      <c r="D25" s="39">
        <f t="shared" si="1"/>
        <v>30</v>
      </c>
      <c r="E25" s="77">
        <f t="shared" si="4"/>
        <v>360</v>
      </c>
      <c r="F25" s="89">
        <f t="shared" si="2"/>
        <v>100.80000000000001</v>
      </c>
      <c r="G25" s="2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53">
        <v>29</v>
      </c>
      <c r="AH25" s="54">
        <v>0.06</v>
      </c>
      <c r="AI25" s="48"/>
      <c r="AJ25" s="12"/>
    </row>
    <row r="26" spans="1:36" ht="12.75">
      <c r="A26" s="23"/>
      <c r="B26" s="34">
        <f t="shared" si="3"/>
        <v>46</v>
      </c>
      <c r="C26" s="39">
        <f t="shared" si="0"/>
        <v>0.15</v>
      </c>
      <c r="D26" s="39">
        <f t="shared" si="1"/>
        <v>30</v>
      </c>
      <c r="E26" s="77">
        <f t="shared" si="4"/>
        <v>360</v>
      </c>
      <c r="F26" s="89">
        <f t="shared" si="2"/>
        <v>100.80000000000001</v>
      </c>
      <c r="G26" s="23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53">
        <v>30</v>
      </c>
      <c r="AH26" s="54">
        <v>0.08</v>
      </c>
      <c r="AI26" s="48"/>
      <c r="AJ26" s="12"/>
    </row>
    <row r="27" spans="1:36" ht="12.75">
      <c r="A27" s="23"/>
      <c r="B27" s="34">
        <f t="shared" si="3"/>
        <v>47</v>
      </c>
      <c r="C27" s="39">
        <f t="shared" si="0"/>
        <v>0.15</v>
      </c>
      <c r="D27" s="39">
        <f t="shared" si="1"/>
        <v>30</v>
      </c>
      <c r="E27" s="77">
        <f t="shared" si="4"/>
        <v>360</v>
      </c>
      <c r="F27" s="89">
        <f t="shared" si="2"/>
        <v>100.80000000000001</v>
      </c>
      <c r="G27" s="2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53">
        <v>31</v>
      </c>
      <c r="AH27" s="54">
        <v>0.08</v>
      </c>
      <c r="AI27" s="48"/>
      <c r="AJ27" s="12"/>
    </row>
    <row r="28" spans="1:36" ht="12.75">
      <c r="A28" s="23"/>
      <c r="B28" s="34">
        <f t="shared" si="3"/>
        <v>48</v>
      </c>
      <c r="C28" s="39">
        <f t="shared" si="0"/>
        <v>0.15</v>
      </c>
      <c r="D28" s="39">
        <f t="shared" si="1"/>
        <v>30</v>
      </c>
      <c r="E28" s="77">
        <f t="shared" si="4"/>
        <v>360</v>
      </c>
      <c r="F28" s="89">
        <f t="shared" si="2"/>
        <v>100.80000000000001</v>
      </c>
      <c r="G28" s="2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53">
        <v>32</v>
      </c>
      <c r="AH28" s="54">
        <v>0.08</v>
      </c>
      <c r="AI28" s="48"/>
      <c r="AJ28" s="12"/>
    </row>
    <row r="29" spans="1:36" ht="12.75">
      <c r="A29" s="23"/>
      <c r="B29" s="34">
        <f t="shared" si="3"/>
        <v>49</v>
      </c>
      <c r="C29" s="39">
        <f t="shared" si="0"/>
        <v>0.15</v>
      </c>
      <c r="D29" s="39">
        <f t="shared" si="1"/>
        <v>30</v>
      </c>
      <c r="E29" s="77">
        <f t="shared" si="4"/>
        <v>360</v>
      </c>
      <c r="F29" s="89">
        <f t="shared" si="2"/>
        <v>100.80000000000001</v>
      </c>
      <c r="G29" s="23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53">
        <v>33</v>
      </c>
      <c r="AH29" s="54">
        <v>0.08</v>
      </c>
      <c r="AI29" s="48"/>
      <c r="AJ29" s="12"/>
    </row>
    <row r="30" spans="1:36" ht="12.75">
      <c r="A30" s="23"/>
      <c r="B30" s="34">
        <f t="shared" si="3"/>
        <v>50</v>
      </c>
      <c r="C30" s="39">
        <f t="shared" si="0"/>
        <v>0.23</v>
      </c>
      <c r="D30" s="39">
        <f t="shared" si="1"/>
        <v>46</v>
      </c>
      <c r="E30" s="77">
        <f t="shared" si="4"/>
        <v>552</v>
      </c>
      <c r="F30" s="89">
        <f t="shared" si="2"/>
        <v>154.56</v>
      </c>
      <c r="G30" s="2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53">
        <v>34</v>
      </c>
      <c r="AH30" s="54">
        <v>0.08</v>
      </c>
      <c r="AI30" s="48"/>
      <c r="AJ30" s="12"/>
    </row>
    <row r="31" spans="1:36" ht="12.75">
      <c r="A31" s="23"/>
      <c r="B31" s="34">
        <f t="shared" si="3"/>
        <v>51</v>
      </c>
      <c r="C31" s="39">
        <f t="shared" si="0"/>
        <v>0.23</v>
      </c>
      <c r="D31" s="39">
        <f t="shared" si="1"/>
        <v>46</v>
      </c>
      <c r="E31" s="77">
        <f t="shared" si="4"/>
        <v>552</v>
      </c>
      <c r="F31" s="89">
        <f t="shared" si="2"/>
        <v>154.56</v>
      </c>
      <c r="G31" s="23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53">
        <v>35</v>
      </c>
      <c r="AH31" s="54">
        <v>0.09</v>
      </c>
      <c r="AI31" s="48"/>
      <c r="AJ31" s="12"/>
    </row>
    <row r="32" spans="1:36" ht="12.75">
      <c r="A32" s="23"/>
      <c r="B32" s="34">
        <f t="shared" si="3"/>
        <v>52</v>
      </c>
      <c r="C32" s="39">
        <f t="shared" si="0"/>
        <v>0.23</v>
      </c>
      <c r="D32" s="39">
        <f t="shared" si="1"/>
        <v>46</v>
      </c>
      <c r="E32" s="77">
        <f t="shared" si="4"/>
        <v>552</v>
      </c>
      <c r="F32" s="89">
        <f t="shared" si="2"/>
        <v>154.56</v>
      </c>
      <c r="G32" s="2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53">
        <v>36</v>
      </c>
      <c r="AH32" s="54">
        <v>0.09</v>
      </c>
      <c r="AI32" s="48"/>
      <c r="AJ32" s="12"/>
    </row>
    <row r="33" spans="1:36" ht="12.75">
      <c r="A33" s="23"/>
      <c r="B33" s="34">
        <f t="shared" si="3"/>
        <v>53</v>
      </c>
      <c r="C33" s="39">
        <f t="shared" si="0"/>
        <v>0.23</v>
      </c>
      <c r="D33" s="39">
        <f t="shared" si="1"/>
        <v>46</v>
      </c>
      <c r="E33" s="77">
        <f t="shared" si="4"/>
        <v>552</v>
      </c>
      <c r="F33" s="89">
        <f t="shared" si="2"/>
        <v>154.56</v>
      </c>
      <c r="G33" s="23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53">
        <v>37</v>
      </c>
      <c r="AH33" s="54">
        <v>0.09</v>
      </c>
      <c r="AI33" s="48"/>
      <c r="AJ33" s="12"/>
    </row>
    <row r="34" spans="1:36" ht="12.75">
      <c r="A34" s="23"/>
      <c r="B34" s="34">
        <f t="shared" si="3"/>
        <v>54</v>
      </c>
      <c r="C34" s="39">
        <f t="shared" si="0"/>
        <v>0.23</v>
      </c>
      <c r="D34" s="39">
        <f t="shared" si="1"/>
        <v>46</v>
      </c>
      <c r="E34" s="77">
        <f t="shared" si="4"/>
        <v>552</v>
      </c>
      <c r="F34" s="89">
        <f t="shared" si="2"/>
        <v>154.56</v>
      </c>
      <c r="G34" s="23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53">
        <v>38</v>
      </c>
      <c r="AH34" s="54">
        <v>0.09</v>
      </c>
      <c r="AI34" s="48"/>
      <c r="AJ34" s="12"/>
    </row>
    <row r="35" spans="1:36" ht="12.75">
      <c r="A35" s="23"/>
      <c r="B35" s="34">
        <f t="shared" si="3"/>
        <v>55</v>
      </c>
      <c r="C35" s="39">
        <f t="shared" si="0"/>
        <v>0.43</v>
      </c>
      <c r="D35" s="39">
        <f t="shared" si="1"/>
        <v>86</v>
      </c>
      <c r="E35" s="77">
        <f t="shared" si="4"/>
        <v>1032</v>
      </c>
      <c r="F35" s="89">
        <f t="shared" si="2"/>
        <v>288.96000000000004</v>
      </c>
      <c r="G35" s="2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53">
        <v>39</v>
      </c>
      <c r="AH35" s="54">
        <v>0.09</v>
      </c>
      <c r="AI35" s="48"/>
      <c r="AJ35" s="12"/>
    </row>
    <row r="36" spans="1:36" ht="12.75">
      <c r="A36" s="23"/>
      <c r="B36" s="34">
        <f t="shared" si="3"/>
        <v>56</v>
      </c>
      <c r="C36" s="39">
        <f t="shared" si="0"/>
        <v>0.43</v>
      </c>
      <c r="D36" s="39">
        <f t="shared" si="1"/>
        <v>86</v>
      </c>
      <c r="E36" s="77">
        <f t="shared" si="4"/>
        <v>1032</v>
      </c>
      <c r="F36" s="89">
        <f t="shared" si="2"/>
        <v>288.96000000000004</v>
      </c>
      <c r="G36" s="2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53">
        <v>40</v>
      </c>
      <c r="AH36" s="54">
        <v>0.1</v>
      </c>
      <c r="AI36" s="48"/>
      <c r="AJ36" s="12"/>
    </row>
    <row r="37" spans="1:36" ht="12.75">
      <c r="A37" s="23"/>
      <c r="B37" s="34">
        <f t="shared" si="3"/>
        <v>57</v>
      </c>
      <c r="C37" s="39">
        <f t="shared" si="0"/>
        <v>0.43</v>
      </c>
      <c r="D37" s="39">
        <f t="shared" si="1"/>
        <v>86</v>
      </c>
      <c r="E37" s="77">
        <f t="shared" si="4"/>
        <v>1032</v>
      </c>
      <c r="F37" s="89">
        <f t="shared" si="2"/>
        <v>288.96000000000004</v>
      </c>
      <c r="G37" s="2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53">
        <v>41</v>
      </c>
      <c r="AH37" s="54">
        <v>0.1</v>
      </c>
      <c r="AI37" s="48"/>
      <c r="AJ37" s="12"/>
    </row>
    <row r="38" spans="1:36" ht="12.75">
      <c r="A38" s="23"/>
      <c r="B38" s="34">
        <f t="shared" si="3"/>
        <v>58</v>
      </c>
      <c r="C38" s="39">
        <f t="shared" si="0"/>
        <v>0.43</v>
      </c>
      <c r="D38" s="39">
        <f t="shared" si="1"/>
        <v>86</v>
      </c>
      <c r="E38" s="77">
        <f t="shared" si="4"/>
        <v>1032</v>
      </c>
      <c r="F38" s="89">
        <f t="shared" si="2"/>
        <v>288.96000000000004</v>
      </c>
      <c r="G38" s="2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53">
        <v>42</v>
      </c>
      <c r="AH38" s="54">
        <v>0.1</v>
      </c>
      <c r="AI38" s="48"/>
      <c r="AJ38" s="12"/>
    </row>
    <row r="39" spans="1:36" ht="12.75">
      <c r="A39" s="23"/>
      <c r="B39" s="34">
        <f t="shared" si="3"/>
        <v>59</v>
      </c>
      <c r="C39" s="39">
        <f t="shared" si="0"/>
        <v>0.43</v>
      </c>
      <c r="D39" s="39">
        <f t="shared" si="1"/>
        <v>86</v>
      </c>
      <c r="E39" s="77">
        <f t="shared" si="4"/>
        <v>1032</v>
      </c>
      <c r="F39" s="89">
        <f t="shared" si="2"/>
        <v>288.96000000000004</v>
      </c>
      <c r="G39" s="2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53">
        <v>43</v>
      </c>
      <c r="AH39" s="54">
        <v>0.1</v>
      </c>
      <c r="AI39" s="48"/>
      <c r="AJ39" s="12"/>
    </row>
    <row r="40" spans="1:36" ht="12.75">
      <c r="A40" s="23"/>
      <c r="B40" s="34">
        <f t="shared" si="3"/>
        <v>60</v>
      </c>
      <c r="C40" s="39">
        <f t="shared" si="0"/>
        <v>0.66</v>
      </c>
      <c r="D40" s="39">
        <f t="shared" si="1"/>
        <v>132</v>
      </c>
      <c r="E40" s="77">
        <f t="shared" si="4"/>
        <v>1584</v>
      </c>
      <c r="F40" s="89">
        <f t="shared" si="2"/>
        <v>443.52000000000004</v>
      </c>
      <c r="G40" s="2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55"/>
      <c r="X40" s="12"/>
      <c r="Y40" s="12"/>
      <c r="Z40" s="12"/>
      <c r="AA40" s="12"/>
      <c r="AB40" s="12"/>
      <c r="AC40" s="12"/>
      <c r="AD40" s="12"/>
      <c r="AE40" s="12"/>
      <c r="AF40" s="12"/>
      <c r="AG40" s="53">
        <v>44</v>
      </c>
      <c r="AH40" s="54">
        <v>0.1</v>
      </c>
      <c r="AI40" s="48"/>
      <c r="AJ40" s="12"/>
    </row>
    <row r="41" spans="1:36" ht="12.75">
      <c r="A41" s="23"/>
      <c r="B41" s="34">
        <f t="shared" si="3"/>
        <v>61</v>
      </c>
      <c r="C41" s="39">
        <f t="shared" si="0"/>
        <v>0.66</v>
      </c>
      <c r="D41" s="39">
        <f t="shared" si="1"/>
        <v>132</v>
      </c>
      <c r="E41" s="77">
        <f t="shared" si="4"/>
        <v>1584</v>
      </c>
      <c r="F41" s="89">
        <f t="shared" si="2"/>
        <v>443.52000000000004</v>
      </c>
      <c r="G41" s="23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53">
        <v>45</v>
      </c>
      <c r="AH41" s="54">
        <v>0.15</v>
      </c>
      <c r="AI41" s="48"/>
      <c r="AJ41" s="12"/>
    </row>
    <row r="42" spans="1:36" ht="12.75">
      <c r="A42" s="23"/>
      <c r="B42" s="34">
        <f t="shared" si="3"/>
        <v>62</v>
      </c>
      <c r="C42" s="39">
        <f t="shared" si="0"/>
        <v>0.66</v>
      </c>
      <c r="D42" s="39">
        <f t="shared" si="1"/>
        <v>132</v>
      </c>
      <c r="E42" s="77">
        <f t="shared" si="4"/>
        <v>1584</v>
      </c>
      <c r="F42" s="89">
        <f t="shared" si="2"/>
        <v>443.52000000000004</v>
      </c>
      <c r="G42" s="2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53">
        <v>46</v>
      </c>
      <c r="AH42" s="54">
        <v>0.15</v>
      </c>
      <c r="AI42" s="48"/>
      <c r="AJ42" s="12"/>
    </row>
    <row r="43" spans="1:36" ht="12.75">
      <c r="A43" s="23"/>
      <c r="B43" s="34">
        <f t="shared" si="3"/>
        <v>63</v>
      </c>
      <c r="C43" s="39">
        <f t="shared" si="0"/>
        <v>0.66</v>
      </c>
      <c r="D43" s="39">
        <f t="shared" si="1"/>
        <v>132</v>
      </c>
      <c r="E43" s="77">
        <f t="shared" si="4"/>
        <v>1584</v>
      </c>
      <c r="F43" s="89">
        <f t="shared" si="2"/>
        <v>443.52000000000004</v>
      </c>
      <c r="G43" s="23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53">
        <v>47</v>
      </c>
      <c r="AH43" s="54">
        <v>0.15</v>
      </c>
      <c r="AI43" s="48"/>
      <c r="AJ43" s="12"/>
    </row>
    <row r="44" spans="1:36" ht="12.75">
      <c r="A44" s="23"/>
      <c r="B44" s="34">
        <f t="shared" si="3"/>
        <v>64</v>
      </c>
      <c r="C44" s="39">
        <f t="shared" si="0"/>
        <v>0.66</v>
      </c>
      <c r="D44" s="39">
        <f t="shared" si="1"/>
        <v>132</v>
      </c>
      <c r="E44" s="77">
        <f t="shared" si="4"/>
        <v>1584</v>
      </c>
      <c r="F44" s="89">
        <f t="shared" si="2"/>
        <v>443.52000000000004</v>
      </c>
      <c r="G44" s="23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53">
        <v>48</v>
      </c>
      <c r="AH44" s="54">
        <v>0.15</v>
      </c>
      <c r="AI44" s="48"/>
      <c r="AJ44" s="12"/>
    </row>
    <row r="45" spans="1:36" ht="12.75">
      <c r="A45" s="23"/>
      <c r="B45" s="34">
        <f t="shared" si="3"/>
        <v>65</v>
      </c>
      <c r="C45" s="39">
        <f t="shared" si="0"/>
        <v>1.27</v>
      </c>
      <c r="D45" s="39">
        <f t="shared" si="1"/>
        <v>254</v>
      </c>
      <c r="E45" s="77">
        <f t="shared" si="4"/>
        <v>3048</v>
      </c>
      <c r="F45" s="89">
        <f t="shared" si="2"/>
        <v>853.44</v>
      </c>
      <c r="G45" s="23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53">
        <v>49</v>
      </c>
      <c r="AH45" s="54">
        <v>0.15</v>
      </c>
      <c r="AI45" s="48"/>
      <c r="AJ45" s="12"/>
    </row>
    <row r="46" spans="1:36" ht="12.75">
      <c r="A46" s="23"/>
      <c r="B46" s="34">
        <f t="shared" si="3"/>
        <v>66</v>
      </c>
      <c r="C46" s="39">
        <f t="shared" si="0"/>
        <v>1.27</v>
      </c>
      <c r="D46" s="39">
        <f t="shared" si="1"/>
        <v>254</v>
      </c>
      <c r="E46" s="77">
        <f t="shared" si="4"/>
        <v>3048</v>
      </c>
      <c r="F46" s="89">
        <f t="shared" si="2"/>
        <v>853.44</v>
      </c>
      <c r="G46" s="2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53">
        <v>50</v>
      </c>
      <c r="AH46" s="54">
        <v>0.23</v>
      </c>
      <c r="AI46" s="48"/>
      <c r="AJ46" s="12"/>
    </row>
    <row r="47" spans="1:36" ht="12.75">
      <c r="A47" s="23"/>
      <c r="B47" s="34">
        <f t="shared" si="3"/>
        <v>67</v>
      </c>
      <c r="C47" s="39">
        <f t="shared" si="0"/>
        <v>1.27</v>
      </c>
      <c r="D47" s="39">
        <f t="shared" si="1"/>
        <v>254</v>
      </c>
      <c r="E47" s="77">
        <f t="shared" si="4"/>
        <v>3048</v>
      </c>
      <c r="F47" s="89">
        <f t="shared" si="2"/>
        <v>853.44</v>
      </c>
      <c r="G47" s="23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53">
        <v>51</v>
      </c>
      <c r="AH47" s="54">
        <v>0.23</v>
      </c>
      <c r="AI47" s="48"/>
      <c r="AJ47" s="12"/>
    </row>
    <row r="48" spans="1:36" ht="12.75">
      <c r="A48" s="23"/>
      <c r="B48" s="34">
        <f t="shared" si="3"/>
        <v>68</v>
      </c>
      <c r="C48" s="39">
        <f t="shared" si="0"/>
        <v>1.27</v>
      </c>
      <c r="D48" s="39">
        <f t="shared" si="1"/>
        <v>254</v>
      </c>
      <c r="E48" s="77">
        <f t="shared" si="4"/>
        <v>3048</v>
      </c>
      <c r="F48" s="89">
        <f t="shared" si="2"/>
        <v>853.44</v>
      </c>
      <c r="G48" s="2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53">
        <v>52</v>
      </c>
      <c r="AH48" s="54">
        <v>0.23</v>
      </c>
      <c r="AI48" s="48"/>
      <c r="AJ48" s="12"/>
    </row>
    <row r="49" spans="1:36" ht="12.75">
      <c r="A49" s="23"/>
      <c r="B49" s="34">
        <f t="shared" si="3"/>
        <v>69</v>
      </c>
      <c r="C49" s="39">
        <f t="shared" si="0"/>
        <v>1.27</v>
      </c>
      <c r="D49" s="39">
        <f t="shared" si="1"/>
        <v>254</v>
      </c>
      <c r="E49" s="77">
        <f t="shared" si="4"/>
        <v>3048</v>
      </c>
      <c r="F49" s="89">
        <f t="shared" si="2"/>
        <v>853.44</v>
      </c>
      <c r="G49" s="2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53">
        <v>53</v>
      </c>
      <c r="AH49" s="54">
        <v>0.23</v>
      </c>
      <c r="AI49" s="48"/>
      <c r="AJ49" s="12"/>
    </row>
    <row r="50" spans="1:36" ht="12.75">
      <c r="A50" s="23"/>
      <c r="B50" s="34">
        <f t="shared" si="3"/>
        <v>70</v>
      </c>
      <c r="C50" s="39">
        <f t="shared" si="0"/>
        <v>2.06</v>
      </c>
      <c r="D50" s="39">
        <f t="shared" si="1"/>
        <v>412</v>
      </c>
      <c r="E50" s="77">
        <f t="shared" si="4"/>
        <v>4944</v>
      </c>
      <c r="F50" s="89">
        <f t="shared" si="2"/>
        <v>1384.3200000000002</v>
      </c>
      <c r="G50" s="23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53">
        <v>54</v>
      </c>
      <c r="AH50" s="54">
        <v>0.23</v>
      </c>
      <c r="AI50" s="48"/>
      <c r="AJ50" s="12"/>
    </row>
    <row r="51" spans="1:36" ht="12.75">
      <c r="A51" s="23"/>
      <c r="B51" s="34">
        <f t="shared" si="3"/>
        <v>71</v>
      </c>
      <c r="C51" s="39">
        <f t="shared" si="0"/>
        <v>2.06</v>
      </c>
      <c r="D51" s="39">
        <f t="shared" si="1"/>
        <v>412</v>
      </c>
      <c r="E51" s="77">
        <f t="shared" si="4"/>
        <v>4944</v>
      </c>
      <c r="F51" s="89">
        <f t="shared" si="2"/>
        <v>1384.3200000000002</v>
      </c>
      <c r="G51" s="2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53">
        <v>55</v>
      </c>
      <c r="AH51" s="54">
        <v>0.43</v>
      </c>
      <c r="AI51" s="48"/>
      <c r="AJ51" s="12"/>
    </row>
    <row r="52" spans="1:36" ht="12.75">
      <c r="A52" s="23"/>
      <c r="B52" s="34">
        <f t="shared" si="3"/>
        <v>72</v>
      </c>
      <c r="C52" s="39">
        <f t="shared" si="0"/>
        <v>2.06</v>
      </c>
      <c r="D52" s="39">
        <f t="shared" si="1"/>
        <v>412</v>
      </c>
      <c r="E52" s="77">
        <f t="shared" si="4"/>
        <v>4944</v>
      </c>
      <c r="F52" s="89">
        <f t="shared" si="2"/>
        <v>1384.3200000000002</v>
      </c>
      <c r="G52" s="2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53">
        <v>56</v>
      </c>
      <c r="AH52" s="54">
        <v>0.43</v>
      </c>
      <c r="AI52" s="48"/>
      <c r="AJ52" s="12"/>
    </row>
    <row r="53" spans="1:36" ht="12.75">
      <c r="A53" s="23"/>
      <c r="B53" s="34">
        <f t="shared" si="3"/>
        <v>73</v>
      </c>
      <c r="C53" s="39">
        <f t="shared" si="0"/>
        <v>2.06</v>
      </c>
      <c r="D53" s="39">
        <f t="shared" si="1"/>
        <v>412</v>
      </c>
      <c r="E53" s="77">
        <f t="shared" si="4"/>
        <v>4944</v>
      </c>
      <c r="F53" s="89">
        <f t="shared" si="2"/>
        <v>1384.3200000000002</v>
      </c>
      <c r="G53" s="2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53">
        <v>57</v>
      </c>
      <c r="AH53" s="54">
        <v>0.43</v>
      </c>
      <c r="AI53" s="48"/>
      <c r="AJ53" s="12"/>
    </row>
    <row r="54" spans="1:36" ht="12.75">
      <c r="A54" s="23"/>
      <c r="B54" s="34">
        <f t="shared" si="3"/>
        <v>74</v>
      </c>
      <c r="C54" s="39">
        <f t="shared" si="0"/>
        <v>2.06</v>
      </c>
      <c r="D54" s="39">
        <f t="shared" si="1"/>
        <v>412</v>
      </c>
      <c r="E54" s="77">
        <f t="shared" si="4"/>
        <v>4944</v>
      </c>
      <c r="F54" s="89">
        <f t="shared" si="2"/>
        <v>1384.3200000000002</v>
      </c>
      <c r="G54" s="2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53">
        <v>58</v>
      </c>
      <c r="AH54" s="54">
        <v>0.43</v>
      </c>
      <c r="AI54" s="48"/>
      <c r="AJ54" s="12"/>
    </row>
    <row r="55" spans="1:36" ht="12.75">
      <c r="A55" s="23"/>
      <c r="B55" s="34">
        <f t="shared" si="3"/>
        <v>75</v>
      </c>
      <c r="C55" s="39">
        <f t="shared" si="0"/>
        <v>2.06</v>
      </c>
      <c r="D55" s="39">
        <f t="shared" si="1"/>
        <v>412</v>
      </c>
      <c r="E55" s="77">
        <f t="shared" si="4"/>
        <v>4944</v>
      </c>
      <c r="F55" s="89">
        <f t="shared" si="2"/>
        <v>1384.3200000000002</v>
      </c>
      <c r="G55" s="2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53">
        <v>59</v>
      </c>
      <c r="AH55" s="54">
        <v>0.43</v>
      </c>
      <c r="AI55" s="48"/>
      <c r="AJ55" s="12"/>
    </row>
    <row r="56" spans="1:36" ht="12.75">
      <c r="A56" s="23"/>
      <c r="B56" s="34">
        <f t="shared" si="3"/>
        <v>76</v>
      </c>
      <c r="C56" s="39">
        <f t="shared" si="0"/>
        <v>2.06</v>
      </c>
      <c r="D56" s="39">
        <f t="shared" si="1"/>
        <v>412</v>
      </c>
      <c r="E56" s="77">
        <f t="shared" si="4"/>
        <v>4944</v>
      </c>
      <c r="F56" s="89">
        <f t="shared" si="2"/>
        <v>1384.3200000000002</v>
      </c>
      <c r="G56" s="2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53">
        <v>60</v>
      </c>
      <c r="AH56" s="54">
        <v>0.66</v>
      </c>
      <c r="AI56" s="48"/>
      <c r="AJ56" s="12"/>
    </row>
    <row r="57" spans="1:36" ht="12.75">
      <c r="A57" s="23"/>
      <c r="B57" s="34">
        <f t="shared" si="3"/>
        <v>77</v>
      </c>
      <c r="C57" s="39">
        <f t="shared" si="0"/>
        <v>2.06</v>
      </c>
      <c r="D57" s="39">
        <f t="shared" si="1"/>
        <v>412</v>
      </c>
      <c r="E57" s="77">
        <f t="shared" si="4"/>
        <v>4944</v>
      </c>
      <c r="F57" s="89">
        <f t="shared" si="2"/>
        <v>1384.3200000000002</v>
      </c>
      <c r="G57" s="2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53">
        <v>61</v>
      </c>
      <c r="AH57" s="54">
        <v>0.66</v>
      </c>
      <c r="AI57" s="48"/>
      <c r="AJ57" s="12"/>
    </row>
    <row r="58" spans="1:36" ht="12.75">
      <c r="A58" s="23"/>
      <c r="B58" s="34">
        <f t="shared" si="3"/>
        <v>78</v>
      </c>
      <c r="C58" s="39">
        <f t="shared" si="0"/>
        <v>2.06</v>
      </c>
      <c r="D58" s="39">
        <f t="shared" si="1"/>
        <v>412</v>
      </c>
      <c r="E58" s="77">
        <f t="shared" si="4"/>
        <v>4944</v>
      </c>
      <c r="F58" s="89">
        <f t="shared" si="2"/>
        <v>1384.3200000000002</v>
      </c>
      <c r="G58" s="2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53">
        <v>62</v>
      </c>
      <c r="AH58" s="54">
        <v>0.66</v>
      </c>
      <c r="AI58" s="48"/>
      <c r="AJ58" s="12"/>
    </row>
    <row r="59" spans="1:36" ht="12.75">
      <c r="A59" s="23"/>
      <c r="B59" s="34">
        <f t="shared" si="3"/>
        <v>79</v>
      </c>
      <c r="C59" s="39">
        <f t="shared" si="0"/>
        <v>2.06</v>
      </c>
      <c r="D59" s="39">
        <f t="shared" si="1"/>
        <v>412</v>
      </c>
      <c r="E59" s="77">
        <f t="shared" si="4"/>
        <v>4944</v>
      </c>
      <c r="F59" s="89">
        <f t="shared" si="2"/>
        <v>1384.3200000000002</v>
      </c>
      <c r="G59" s="23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53">
        <v>63</v>
      </c>
      <c r="AH59" s="54">
        <v>0.66</v>
      </c>
      <c r="AI59" s="48"/>
      <c r="AJ59" s="12"/>
    </row>
    <row r="60" spans="1:36" ht="12.75">
      <c r="A60" s="23"/>
      <c r="B60" s="34">
        <f t="shared" si="3"/>
        <v>80</v>
      </c>
      <c r="C60" s="39">
        <f t="shared" si="0"/>
        <v>2.06</v>
      </c>
      <c r="D60" s="39">
        <f t="shared" si="1"/>
        <v>412</v>
      </c>
      <c r="E60" s="77">
        <f t="shared" si="4"/>
        <v>4944</v>
      </c>
      <c r="F60" s="89">
        <f t="shared" si="2"/>
        <v>1384.3200000000002</v>
      </c>
      <c r="G60" s="2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53">
        <v>64</v>
      </c>
      <c r="AH60" s="54">
        <v>0.66</v>
      </c>
      <c r="AI60" s="48"/>
      <c r="AJ60" s="12"/>
    </row>
    <row r="61" spans="1:36" ht="12.75">
      <c r="A61" s="23"/>
      <c r="B61" s="34"/>
      <c r="C61" s="34"/>
      <c r="D61" s="34"/>
      <c r="E61" s="78"/>
      <c r="F61" s="83"/>
      <c r="G61" s="23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53">
        <v>65</v>
      </c>
      <c r="AH61" s="54">
        <v>1.27</v>
      </c>
      <c r="AI61" s="48"/>
      <c r="AJ61" s="12"/>
    </row>
    <row r="62" spans="1:36" ht="14.25">
      <c r="A62" s="12"/>
      <c r="B62" s="79" t="s">
        <v>63</v>
      </c>
      <c r="C62" s="41"/>
      <c r="D62" s="75"/>
      <c r="E62" s="60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53">
        <v>66</v>
      </c>
      <c r="AH62" s="54">
        <v>1.27</v>
      </c>
      <c r="AI62" s="48"/>
      <c r="AJ62" s="12"/>
    </row>
    <row r="63" spans="1:36" ht="12.75">
      <c r="A63" s="12"/>
      <c r="B63" s="79" t="s">
        <v>64</v>
      </c>
      <c r="C63" s="12"/>
      <c r="D63" s="60"/>
      <c r="E63" s="60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53">
        <v>67</v>
      </c>
      <c r="AH63" s="54">
        <v>1.27</v>
      </c>
      <c r="AI63" s="48"/>
      <c r="AJ63" s="12"/>
    </row>
    <row r="64" spans="1:36" ht="12.75">
      <c r="A64" s="43"/>
      <c r="B64" s="69"/>
      <c r="C64" s="45"/>
      <c r="D64" s="60"/>
      <c r="E64" s="60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53">
        <v>68</v>
      </c>
      <c r="AH64" s="54">
        <v>1.27</v>
      </c>
      <c r="AI64" s="48"/>
      <c r="AJ64" s="12"/>
    </row>
    <row r="65" spans="1:36" ht="12.75">
      <c r="A65" s="43"/>
      <c r="B65" s="69"/>
      <c r="C65" s="45"/>
      <c r="D65" s="60"/>
      <c r="E65" s="60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53">
        <v>69</v>
      </c>
      <c r="AH65" s="54">
        <v>1.27</v>
      </c>
      <c r="AI65" s="48"/>
      <c r="AJ65" s="12"/>
    </row>
    <row r="66" spans="1:36" ht="12.75">
      <c r="A66" s="12"/>
      <c r="B66" s="13"/>
      <c r="C66" s="45"/>
      <c r="D66" s="60"/>
      <c r="E66" s="60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53">
        <v>70</v>
      </c>
      <c r="AH66" s="54">
        <v>2.06</v>
      </c>
      <c r="AI66" s="48"/>
      <c r="AJ66" s="12"/>
    </row>
    <row r="67" spans="1:36" ht="12.75">
      <c r="A67" s="12"/>
      <c r="B67" s="13"/>
      <c r="C67" s="45"/>
      <c r="D67" s="60"/>
      <c r="E67" s="60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53">
        <v>71</v>
      </c>
      <c r="AH67" s="54">
        <v>2.06</v>
      </c>
      <c r="AI67" s="48"/>
      <c r="AJ67" s="12"/>
    </row>
    <row r="68" spans="1:36" ht="12.75">
      <c r="A68" s="12"/>
      <c r="B68" s="13"/>
      <c r="C68" s="45"/>
      <c r="D68" s="60"/>
      <c r="E68" s="60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53">
        <v>72</v>
      </c>
      <c r="AH68" s="54">
        <v>2.06</v>
      </c>
      <c r="AI68" s="48"/>
      <c r="AJ68" s="12"/>
    </row>
    <row r="69" spans="1:36" ht="12.75">
      <c r="A69" s="12"/>
      <c r="B69" s="13"/>
      <c r="C69" s="12"/>
      <c r="D69" s="60"/>
      <c r="E69" s="60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53">
        <v>73</v>
      </c>
      <c r="AH69" s="54">
        <v>2.06</v>
      </c>
      <c r="AI69" s="48"/>
      <c r="AJ69" s="12"/>
    </row>
    <row r="70" spans="1:36" ht="12.75">
      <c r="A70" s="12"/>
      <c r="B70" s="13"/>
      <c r="C70" s="12"/>
      <c r="D70" s="60"/>
      <c r="E70" s="60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53">
        <v>74</v>
      </c>
      <c r="AH70" s="54">
        <v>2.06</v>
      </c>
      <c r="AI70" s="48"/>
      <c r="AJ70" s="12"/>
    </row>
    <row r="71" spans="1:36" ht="12.75">
      <c r="A71" s="12"/>
      <c r="B71" s="13"/>
      <c r="C71" s="12"/>
      <c r="D71" s="60"/>
      <c r="E71" s="60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53">
        <v>75</v>
      </c>
      <c r="AH71" s="54">
        <v>2.06</v>
      </c>
      <c r="AI71" s="48"/>
      <c r="AJ71" s="12"/>
    </row>
    <row r="72" spans="1:36" ht="12.75">
      <c r="A72" s="12"/>
      <c r="B72" s="13"/>
      <c r="C72" s="12"/>
      <c r="D72" s="60"/>
      <c r="E72" s="60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53">
        <v>76</v>
      </c>
      <c r="AH72" s="54">
        <v>2.06</v>
      </c>
      <c r="AI72" s="48"/>
      <c r="AJ72" s="12"/>
    </row>
    <row r="73" spans="1:36" ht="12.75">
      <c r="A73" s="12"/>
      <c r="B73" s="13"/>
      <c r="C73" s="12"/>
      <c r="D73" s="60"/>
      <c r="E73" s="60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53">
        <v>77</v>
      </c>
      <c r="AH73" s="54">
        <v>2.06</v>
      </c>
      <c r="AI73" s="48"/>
      <c r="AJ73" s="12"/>
    </row>
    <row r="74" spans="1:36" ht="12.75">
      <c r="A74" s="12"/>
      <c r="B74" s="13"/>
      <c r="C74" s="12"/>
      <c r="D74" s="60"/>
      <c r="E74" s="60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53">
        <v>78</v>
      </c>
      <c r="AH74" s="54">
        <v>2.06</v>
      </c>
      <c r="AI74" s="48"/>
      <c r="AJ74" s="12"/>
    </row>
    <row r="75" spans="1:36" ht="12.75">
      <c r="A75" s="12"/>
      <c r="B75" s="13"/>
      <c r="C75" s="12"/>
      <c r="D75" s="60"/>
      <c r="E75" s="60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53">
        <v>79</v>
      </c>
      <c r="AH75" s="54">
        <v>2.06</v>
      </c>
      <c r="AI75" s="48"/>
      <c r="AJ75" s="12"/>
    </row>
    <row r="76" spans="1:36" ht="12.75">
      <c r="A76" s="12"/>
      <c r="B76" s="13"/>
      <c r="C76" s="12"/>
      <c r="D76" s="60"/>
      <c r="E76" s="60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53">
        <v>80</v>
      </c>
      <c r="AH76" s="54">
        <v>2.06</v>
      </c>
      <c r="AI76" s="48"/>
      <c r="AJ76" s="12"/>
    </row>
    <row r="77" spans="1:36" ht="12.75">
      <c r="A77" s="12"/>
      <c r="B77" s="13"/>
      <c r="C77" s="12"/>
      <c r="D77" s="60"/>
      <c r="E77" s="60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53">
        <v>81</v>
      </c>
      <c r="AH77" s="54">
        <v>2.06</v>
      </c>
      <c r="AI77" s="48"/>
      <c r="AJ77" s="12"/>
    </row>
    <row r="78" spans="1:36" ht="12.75">
      <c r="A78" s="12"/>
      <c r="B78" s="13"/>
      <c r="C78" s="12"/>
      <c r="D78" s="60"/>
      <c r="E78" s="60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53">
        <v>82</v>
      </c>
      <c r="AH78" s="54">
        <v>2.06</v>
      </c>
      <c r="AI78" s="48"/>
      <c r="AJ78" s="12"/>
    </row>
    <row r="79" spans="1:36" ht="12.75">
      <c r="A79" s="12"/>
      <c r="B79" s="13"/>
      <c r="C79" s="12"/>
      <c r="D79" s="60"/>
      <c r="E79" s="60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53">
        <v>83</v>
      </c>
      <c r="AH79" s="54">
        <v>2.06</v>
      </c>
      <c r="AI79" s="48"/>
      <c r="AJ79" s="12"/>
    </row>
    <row r="80" spans="1:36" ht="12.75">
      <c r="A80" s="12"/>
      <c r="B80" s="13"/>
      <c r="C80" s="12"/>
      <c r="D80" s="60"/>
      <c r="E80" s="60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53">
        <v>84</v>
      </c>
      <c r="AH80" s="54">
        <v>2.06</v>
      </c>
      <c r="AI80" s="48"/>
      <c r="AJ80" s="12"/>
    </row>
    <row r="81" spans="1:36" ht="12.75">
      <c r="A81" s="12"/>
      <c r="B81" s="13"/>
      <c r="C81" s="12"/>
      <c r="D81" s="60"/>
      <c r="E81" s="60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53">
        <v>85</v>
      </c>
      <c r="AH81" s="54">
        <v>2.06</v>
      </c>
      <c r="AI81" s="48"/>
      <c r="AJ81" s="12"/>
    </row>
    <row r="82" spans="1:36" ht="12.75">
      <c r="A82" s="12"/>
      <c r="B82" s="13"/>
      <c r="C82" s="12"/>
      <c r="D82" s="60"/>
      <c r="E82" s="60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53">
        <v>86</v>
      </c>
      <c r="AH82" s="54">
        <v>2.06</v>
      </c>
      <c r="AI82" s="48"/>
      <c r="AJ82" s="12"/>
    </row>
    <row r="83" spans="1:36" ht="12.75">
      <c r="A83" s="12"/>
      <c r="B83" s="13"/>
      <c r="C83" s="12"/>
      <c r="D83" s="60"/>
      <c r="E83" s="60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53">
        <v>87</v>
      </c>
      <c r="AH83" s="54">
        <v>2.06</v>
      </c>
      <c r="AI83" s="48"/>
      <c r="AJ83" s="12"/>
    </row>
    <row r="84" spans="1:36" ht="12.75">
      <c r="A84" s="12"/>
      <c r="B84" s="13"/>
      <c r="C84" s="12"/>
      <c r="D84" s="60"/>
      <c r="E84" s="60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53">
        <v>88</v>
      </c>
      <c r="AH84" s="54">
        <v>2.06</v>
      </c>
      <c r="AI84" s="48"/>
      <c r="AJ84" s="12"/>
    </row>
    <row r="85" spans="1:36" ht="12.75">
      <c r="A85" s="12"/>
      <c r="B85" s="13"/>
      <c r="C85" s="12"/>
      <c r="D85" s="60"/>
      <c r="E85" s="60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53">
        <v>89</v>
      </c>
      <c r="AH85" s="54">
        <v>2.06</v>
      </c>
      <c r="AI85" s="48"/>
      <c r="AJ85" s="12"/>
    </row>
    <row r="86" spans="1:36" ht="12.75">
      <c r="A86" s="12"/>
      <c r="B86" s="13"/>
      <c r="C86" s="12"/>
      <c r="D86" s="60"/>
      <c r="E86" s="60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57">
        <v>90</v>
      </c>
      <c r="AH86" s="58">
        <v>2.06</v>
      </c>
      <c r="AI86" s="59"/>
      <c r="AJ86" s="12"/>
    </row>
    <row r="87" spans="1:36" ht="12.75">
      <c r="A87" s="12"/>
      <c r="B87" s="13"/>
      <c r="C87" s="12"/>
      <c r="D87" s="60"/>
      <c r="E87" s="60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60"/>
      <c r="AH87" s="12"/>
      <c r="AI87" s="12"/>
      <c r="AJ87" s="12"/>
    </row>
    <row r="88" spans="1:36" ht="12.75">
      <c r="A88" s="12"/>
      <c r="B88" s="13"/>
      <c r="C88" s="12"/>
      <c r="D88" s="60"/>
      <c r="E88" s="60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2.75">
      <c r="A89" s="12"/>
      <c r="B89" s="13"/>
      <c r="C89" s="12"/>
      <c r="D89" s="60"/>
      <c r="E89" s="60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56" t="s">
        <v>55</v>
      </c>
      <c r="AH89" s="12"/>
      <c r="AI89" s="12"/>
      <c r="AJ89" s="12"/>
    </row>
    <row r="90" spans="1:36" ht="12.75">
      <c r="A90" s="12"/>
      <c r="B90" s="13"/>
      <c r="C90" s="12"/>
      <c r="D90" s="60"/>
      <c r="E90" s="60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56" t="s">
        <v>56</v>
      </c>
      <c r="AH90" s="12"/>
      <c r="AI90" s="12"/>
      <c r="AJ90" s="12"/>
    </row>
    <row r="91" spans="1:36" ht="12.75">
      <c r="A91" s="12"/>
      <c r="B91" s="13"/>
      <c r="C91" s="12"/>
      <c r="D91" s="60"/>
      <c r="E91" s="60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56" t="s">
        <v>54</v>
      </c>
      <c r="AH91" s="12"/>
      <c r="AI91" s="12"/>
      <c r="AJ91" s="12"/>
    </row>
    <row r="92" spans="1:36" ht="12.75">
      <c r="A92" s="12"/>
      <c r="B92" s="13"/>
      <c r="C92" s="12"/>
      <c r="D92" s="60"/>
      <c r="E92" s="60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12.75">
      <c r="A93" s="12"/>
      <c r="B93" s="13"/>
      <c r="C93" s="12"/>
      <c r="D93" s="60"/>
      <c r="E93" s="60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12.75">
      <c r="A94" s="12"/>
      <c r="B94" s="13"/>
      <c r="C94" s="12"/>
      <c r="D94" s="60"/>
      <c r="E94" s="60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12.75">
      <c r="A95" s="12"/>
      <c r="B95" s="13"/>
      <c r="C95" s="12"/>
      <c r="D95" s="60"/>
      <c r="E95" s="60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12.75">
      <c r="A96" s="12"/>
      <c r="B96" s="13"/>
      <c r="C96" s="12"/>
      <c r="D96" s="60"/>
      <c r="E96" s="60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12.75">
      <c r="A97" s="12"/>
      <c r="B97" s="13"/>
      <c r="C97" s="12"/>
      <c r="D97" s="60"/>
      <c r="E97" s="60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</sheetData>
  <sheetProtection password="CF42" sheet="1" objects="1" scenarios="1"/>
  <mergeCells count="3">
    <mergeCell ref="B3:F3"/>
    <mergeCell ref="B4:F4"/>
    <mergeCell ref="AG11:AI11"/>
  </mergeCells>
  <printOptions/>
  <pageMargins left="1.09" right="0.75" top="0.84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Harvey Insurance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I</dc:title>
  <dc:subject>Calculated Lookup</dc:subject>
  <dc:creator>Joel Harvey</dc:creator>
  <cp:keywords/>
  <dc:description>Copyright HIRMemphis 2008
</dc:description>
  <cp:lastModifiedBy>Joel Harvey</cp:lastModifiedBy>
  <cp:lastPrinted>2008-05-25T10:23:20Z</cp:lastPrinted>
  <dcterms:created xsi:type="dcterms:W3CDTF">2008-05-23T22:20:04Z</dcterms:created>
  <dcterms:modified xsi:type="dcterms:W3CDTF">2012-01-11T09:15:45Z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